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8130" activeTab="1"/>
  </bookViews>
  <sheets>
    <sheet name="úvod" sheetId="1" r:id="rId1"/>
    <sheet name="vkladanie funkcií" sheetId="2" r:id="rId2"/>
    <sheet name="test bez uzamnkutia funkcií" sheetId="3" r:id="rId3"/>
  </sheets>
  <calcPr calcId="145621"/>
</workbook>
</file>

<file path=xl/calcChain.xml><?xml version="1.0" encoding="utf-8"?>
<calcChain xmlns="http://schemas.openxmlformats.org/spreadsheetml/2006/main">
  <c r="U7" i="3" l="1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G3" i="2"/>
  <c r="E15" i="2" s="1"/>
  <c r="G4" i="2"/>
  <c r="G5" i="2"/>
  <c r="G6" i="2"/>
  <c r="G7" i="2"/>
  <c r="I41" i="3" l="1"/>
  <c r="I42" i="3" s="1"/>
  <c r="E16" i="2"/>
  <c r="E17" i="2"/>
  <c r="I43" i="3" l="1"/>
</calcChain>
</file>

<file path=xl/sharedStrings.xml><?xml version="1.0" encoding="utf-8"?>
<sst xmlns="http://schemas.openxmlformats.org/spreadsheetml/2006/main" count="102" uniqueCount="94">
  <si>
    <t xml:space="preserve">- označím A až O (podľa výberu) kliknem pravou stranou myše 1x </t>
  </si>
  <si>
    <t xml:space="preserve">- označím 1 až 50 (podľa výberu) kliknem pravou stranou myše 1x </t>
  </si>
  <si>
    <t>- nájdem šírka stlpca - dám 10 - OK</t>
  </si>
  <si>
    <t xml:space="preserve">- vyberem plochy a podľa potreby rozšírim riadky </t>
  </si>
  <si>
    <t>35 + 45 =</t>
  </si>
  <si>
    <t>126 - 89 =</t>
  </si>
  <si>
    <t>pomocou - sloučiť a zarovnať na stred /podľa potreby zväčšujem písmo/napríklad :</t>
  </si>
  <si>
    <t>- nájdem výška riadku -  dám 20 - OK</t>
  </si>
  <si>
    <t>45 + 25 =</t>
  </si>
  <si>
    <t>30 + 50 =</t>
  </si>
  <si>
    <t>80  - 30 =</t>
  </si>
  <si>
    <t>73 - 40 =</t>
  </si>
  <si>
    <t>69 - 25 =</t>
  </si>
  <si>
    <t>Maximálny počet bodov :</t>
  </si>
  <si>
    <t xml:space="preserve">Dosiahnutý počet bodov : </t>
  </si>
  <si>
    <t>% úspešnosti :</t>
  </si>
  <si>
    <t>Známka :</t>
  </si>
  <si>
    <t>výsledok sa zapisuje do C3 preto do G3 sme vložili funkciu KDYŽ(C3= výsledok;1;0) teda  KDYŽ(C3=70;1;0)</t>
  </si>
  <si>
    <t>otvorí sa a tam zapisujeme : Podmienka   C7=50</t>
  </si>
  <si>
    <t>KDYŽ(C5 -miesto výsledku= číslo / 80; 1 pre áno ; 0 pre nie)   teda         KDYŽ(C5=80;1;0)</t>
  </si>
  <si>
    <t xml:space="preserve">môžeme  postupovať aj nasledovne: klikneme na G5 a potom na Vzorce-Vložiť funkciu-Vybrat funkcii-KDYŽ- </t>
  </si>
  <si>
    <t xml:space="preserve">                                                                          Ne       0                           - priradí 0 bodov           ak je odpoveď nesprávna</t>
  </si>
  <si>
    <t xml:space="preserve">                                                                         Ano      1                            -priradí 1 bod               za správnu odpoveď</t>
  </si>
  <si>
    <t>potom           OK     teda                 KDYŽ(C7=50;1;0)</t>
  </si>
  <si>
    <t>vypočitá sa pomocou funkcie    E15          = SUMA=G3:G7   teda do E15  vložíme spomenutú  funkciu</t>
  </si>
  <si>
    <t xml:space="preserve"> maximálny počet bodov za danú previerku - zapíšeme len číslom teda        5</t>
  </si>
  <si>
    <t>alebo na liste najdeme Riadok vzorca fx  a doň vpíšeme     =KDYŽ(C9=33;1;0)</t>
  </si>
  <si>
    <t>pole názvu -   G7   -   riadok vzorca -   = KDYŽ(C11=44;1;0)</t>
  </si>
  <si>
    <t>Formát - Formát bunky -  percenta, 1 desatinné miesto, potom funkcia    E16  =E15/E14</t>
  </si>
  <si>
    <t>pomocou funkcie IF, alebo KDYŽ  teda  E17  =KDYŽ(E15=5;1;KDYŽ(E15=4;2;KDYŽ(E15=&gt;2;3;KDYŽ(E15=1;4;5))))</t>
  </si>
  <si>
    <t xml:space="preserve">teda ak získa 5 bodov potom známka 1, ak 4 body tak známka 2, ak 3 alebo 2 body tak známka 3, </t>
  </si>
  <si>
    <t>ak 1 bod známka 4 ; v opačnom prípade 5</t>
  </si>
  <si>
    <t>TEST   v    Excel2007</t>
  </si>
  <si>
    <t>- alebo ako to vám vyhovuje</t>
  </si>
  <si>
    <t>spôsob vkladania funkcií som sa snažila popísať v Liste 2 -(vkladanie funkcií )- kde sa nachádza aj vyhodnocovacia tabuľka</t>
  </si>
  <si>
    <t>4.      postupne sa vytvorí test ,potom je potrebné si určiť jeden stĺpec kde sa bude vkladať potrebná funkcia,</t>
  </si>
  <si>
    <t xml:space="preserve">3.     podľa vopred pripraveného náčrtu testu začnem postupovať </t>
  </si>
  <si>
    <t>2.     upravím šírku a výšku listu</t>
  </si>
  <si>
    <t xml:space="preserve">1.   na začiatku môžem  použiť na celý list ( hárok ) zamknutie a skrytie vzorca teda v rohu medzi A a 1 kliknem </t>
  </si>
  <si>
    <t xml:space="preserve">       na trojuholník , potom Formát - Formát bunek - Zámok - a označíme aj uzamknutie aj skyt vzorec </t>
  </si>
  <si>
    <t xml:space="preserve">         ktorá bude mať za úlohu priradiť 1 bod ak je odpoveď správna a 0 bodov ak je odpoveď nesprávna </t>
  </si>
  <si>
    <t xml:space="preserve">          - ide o funkciu  IF ( AK, KDYŽ) , v mojom prípade je to KDYŽ   </t>
  </si>
  <si>
    <t xml:space="preserve">          -skôr ako začnem vkladať funkciu KDYŽ skontrolujem formát buniek, kde sa budú vpisovať odpovede teda</t>
  </si>
  <si>
    <t xml:space="preserve">          miesta orámované a to jednoduchým spôsobom označím dané miesto a kliknem na - Formát - v ponuke Domú</t>
  </si>
  <si>
    <t xml:space="preserve">          vyberem z ponuky poslednú možnosť - Formát bunek - Zámek  - Uzamčeno-nechám prázdne a Skrýt vzorec označím</t>
  </si>
  <si>
    <t xml:space="preserve">         to z toho dôvodu ,aby žiaci vedeli vpisovať odpovede aj po uzamknutí listu...a to urobím pre každú oramovanú časť </t>
  </si>
  <si>
    <t xml:space="preserve">         teda miesta kde žiaci budú vpisovať odpovede</t>
  </si>
  <si>
    <t>5.     ak už mám celú kostru testu a aj funkcie som vložila, zaoberám sa úpravou - odstránim mriežku - rozloženie stránky - možnosti listu -</t>
  </si>
  <si>
    <t xml:space="preserve">        a číslom 1 -ten trojuholníček v excel2007 - a potom vyberem farbu výplne a tak sa dá postupne upravovať podľa predstavy aj vkladať obrázky</t>
  </si>
  <si>
    <t xml:space="preserve">        zobraziť ( prázdne)  potom dostanem biele pozadie , ak to chcem zmeniť  tak postupujem : kliknem na časť v rohu medzi písmenom A </t>
  </si>
  <si>
    <t xml:space="preserve">6.    nedávno som vyskúšala aj vkladanie PowerPointu , alebo Wordu - dá sa to nasledovným postupom : </t>
  </si>
  <si>
    <t xml:space="preserve">    Vložiť - Objekt - Typ objektu -  ( a tam sa už dá naozaj pohrať čo všetko a ako sa dá vkladať) zatial to aj ja len skúšam.....</t>
  </si>
  <si>
    <t xml:space="preserve">Toto je jednoduchý postup tvorby mojich testov. Zatial aj ja objavujem možnosti excel2007.  </t>
  </si>
  <si>
    <t>Dúfam, že na také jednoduché naštartovanie Vám to postačí a určite prvé úspechy Vás potešia a tiež budete sa tešiť z tvorby ďalších a ďalších testov.</t>
  </si>
  <si>
    <t>Prajem veľa úspechov................. Mgr. Zita Zádoriová</t>
  </si>
  <si>
    <t xml:space="preserve"> </t>
  </si>
  <si>
    <t>žltý stlpec po ukončení vkladania funkcií skryjeme nasledovným postupom :</t>
  </si>
  <si>
    <t>spolu s daným stĺpcom G ( v našom prípade) označíme aj susedné stĺpce F , H kliknem pravou stranou myše</t>
  </si>
  <si>
    <t>potom si zvolím z ponuky - Skryt- 1x klik</t>
  </si>
  <si>
    <t>takto budú definované funkcie pracovať v pozadí....</t>
  </si>
  <si>
    <t xml:space="preserve">1.   Doplň číslo do radu : </t>
  </si>
  <si>
    <t>...</t>
  </si>
  <si>
    <t>2.   Doplň znaky   &lt;  ,  &gt;  ,   =  :</t>
  </si>
  <si>
    <t>3.   Napíš výsledky a porovnaj znakmi  &lt;  ,  &gt;  , =  :</t>
  </si>
  <si>
    <t xml:space="preserve">3  +  3 </t>
  </si>
  <si>
    <t>10 -1</t>
  </si>
  <si>
    <t>8 + 2</t>
  </si>
  <si>
    <t>9 + 3</t>
  </si>
  <si>
    <t>12 + 3</t>
  </si>
  <si>
    <t>15 + 4</t>
  </si>
  <si>
    <t>9+ 8</t>
  </si>
  <si>
    <t>7 + 8</t>
  </si>
  <si>
    <t>4.   Pomocou výsledkov vylušti slovo, zapíš do tajničky :</t>
  </si>
  <si>
    <t xml:space="preserve">10 - 5 = </t>
  </si>
  <si>
    <t>A</t>
  </si>
  <si>
    <t>16 - 3 =</t>
  </si>
  <si>
    <t>T</t>
  </si>
  <si>
    <t>6 + 2 =</t>
  </si>
  <si>
    <t>E</t>
  </si>
  <si>
    <t>19 - 4 =</t>
  </si>
  <si>
    <t>14 - 3 =</t>
  </si>
  <si>
    <t>M</t>
  </si>
  <si>
    <t>8 - 2 =</t>
  </si>
  <si>
    <t>K</t>
  </si>
  <si>
    <t>15 + 4 =</t>
  </si>
  <si>
    <t>13 + 4 =</t>
  </si>
  <si>
    <t>I</t>
  </si>
  <si>
    <t>18 - 2 =</t>
  </si>
  <si>
    <t>20 - 10 =</t>
  </si>
  <si>
    <t xml:space="preserve">Tajnička : </t>
  </si>
  <si>
    <t>Dosiahnutý počet bodov:</t>
  </si>
  <si>
    <t>%  úspešnosti :</t>
  </si>
  <si>
    <r>
      <t xml:space="preserve">Mgr. Zita  Zádoriová </t>
    </r>
    <r>
      <rPr>
        <b/>
        <sz val="11"/>
        <rFont val="Calibri"/>
        <family val="2"/>
        <charset val="238"/>
      </rPr>
      <t>*</t>
    </r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</si>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</sst>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\ &quot;Sk&quot;;[Red]\-#,##0\ &quot;Sk&quot;"/>
    <numFmt numFmtId="172" formatCode="0.0%"/>
    <numFmt numFmtId="173" formatCode="#&quot; &quot;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indexed="13"/>
      <name val="Batang"/>
      <family val="1"/>
      <charset val="238"/>
    </font>
    <font>
      <sz val="10"/>
      <color indexed="13"/>
      <name val="Arial CE"/>
      <charset val="238"/>
    </font>
    <font>
      <sz val="10"/>
      <color indexed="13"/>
      <name val="Arial CE"/>
      <family val="2"/>
      <charset val="238"/>
    </font>
    <font>
      <sz val="12"/>
      <color indexed="13"/>
      <name val="Arial"/>
      <family val="2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13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Broadway"/>
      <family val="5"/>
    </font>
    <font>
      <b/>
      <sz val="11"/>
      <name val="Calibri"/>
      <family val="2"/>
      <charset val="238"/>
    </font>
    <font>
      <b/>
      <sz val="12"/>
      <color indexed="13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3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5" fillId="0" borderId="1" xfId="0" applyFont="1" applyBorder="1" applyAlignment="1" applyProtection="1">
      <alignment horizontal="center"/>
    </xf>
    <xf numFmtId="49" fontId="0" fillId="0" borderId="0" xfId="0" applyNumberFormat="1" applyProtection="1">
      <protection hidden="1"/>
    </xf>
    <xf numFmtId="49" fontId="16" fillId="0" borderId="0" xfId="0" applyNumberFormat="1" applyFont="1" applyAlignment="1" applyProtection="1">
      <alignment horizontal="left"/>
      <protection hidden="1"/>
    </xf>
    <xf numFmtId="49" fontId="14" fillId="0" borderId="0" xfId="0" applyNumberFormat="1" applyFont="1" applyAlignment="1" applyProtection="1">
      <alignment horizontal="left"/>
      <protection hidden="1"/>
    </xf>
    <xf numFmtId="49" fontId="0" fillId="0" borderId="0" xfId="0" applyNumberFormat="1" applyAlignment="1" applyProtection="1">
      <protection hidden="1"/>
    </xf>
    <xf numFmtId="49" fontId="0" fillId="0" borderId="0" xfId="0" applyNumberFormat="1" applyFont="1" applyAlignment="1" applyProtection="1">
      <protection hidden="1"/>
    </xf>
    <xf numFmtId="49" fontId="0" fillId="0" borderId="1" xfId="0" applyNumberFormat="1" applyBorder="1" applyProtection="1">
      <protection hidden="1"/>
    </xf>
    <xf numFmtId="0" fontId="0" fillId="0" borderId="0" xfId="0" applyProtection="1"/>
    <xf numFmtId="1" fontId="15" fillId="0" borderId="1" xfId="0" applyNumberFormat="1" applyFont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1" xfId="0" applyFont="1" applyBorder="1" applyAlignment="1" applyProtection="1">
      <alignment horizontal="center"/>
    </xf>
    <xf numFmtId="172" fontId="17" fillId="0" borderId="1" xfId="0" applyNumberFormat="1" applyFont="1" applyBorder="1" applyAlignment="1" applyProtection="1">
      <alignment horizontal="center"/>
    </xf>
    <xf numFmtId="10" fontId="0" fillId="0" borderId="0" xfId="0" applyNumberFormat="1" applyProtection="1"/>
    <xf numFmtId="0" fontId="0" fillId="0" borderId="0" xfId="0" applyAlignment="1" applyProtection="1"/>
    <xf numFmtId="0" fontId="0" fillId="3" borderId="0" xfId="0" applyFill="1" applyBorder="1" applyProtection="1"/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/>
    <xf numFmtId="0" fontId="2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18" fillId="3" borderId="0" xfId="0" applyFont="1" applyFill="1" applyBorder="1" applyProtection="1"/>
    <xf numFmtId="0" fontId="18" fillId="3" borderId="0" xfId="0" applyFont="1" applyFill="1" applyBorder="1" applyAlignment="1" applyProtection="1"/>
    <xf numFmtId="0" fontId="6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Protection="1"/>
    <xf numFmtId="0" fontId="18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18" fillId="2" borderId="1" xfId="0" applyNumberFormat="1" applyFont="1" applyFill="1" applyBorder="1" applyAlignment="1" applyProtection="1">
      <alignment horizontal="center"/>
    </xf>
    <xf numFmtId="49" fontId="18" fillId="3" borderId="0" xfId="0" applyNumberFormat="1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/>
    </xf>
    <xf numFmtId="49" fontId="7" fillId="3" borderId="0" xfId="0" applyNumberFormat="1" applyFont="1" applyFill="1" applyBorder="1" applyAlignment="1" applyProtection="1">
      <alignment horizontal="center"/>
    </xf>
    <xf numFmtId="3" fontId="18" fillId="3" borderId="0" xfId="0" applyNumberFormat="1" applyFont="1" applyFill="1" applyBorder="1" applyAlignment="1" applyProtection="1">
      <alignment horizontal="center"/>
    </xf>
    <xf numFmtId="0" fontId="19" fillId="3" borderId="0" xfId="0" applyFont="1" applyFill="1" applyBorder="1" applyAlignment="1" applyProtection="1"/>
    <xf numFmtId="0" fontId="18" fillId="3" borderId="1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right"/>
    </xf>
    <xf numFmtId="0" fontId="18" fillId="4" borderId="1" xfId="0" applyFont="1" applyFill="1" applyBorder="1" applyAlignment="1" applyProtection="1">
      <alignment horizontal="center"/>
    </xf>
    <xf numFmtId="0" fontId="0" fillId="3" borderId="0" xfId="0" applyFill="1" applyProtection="1"/>
    <xf numFmtId="0" fontId="6" fillId="3" borderId="0" xfId="0" applyFont="1" applyFill="1" applyBorder="1" applyAlignment="1" applyProtection="1">
      <alignment horizontal="right"/>
    </xf>
    <xf numFmtId="0" fontId="18" fillId="5" borderId="1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/>
    </xf>
    <xf numFmtId="0" fontId="20" fillId="3" borderId="0" xfId="0" applyFont="1" applyFill="1" applyProtection="1"/>
    <xf numFmtId="0" fontId="18" fillId="3" borderId="0" xfId="0" applyNumberFormat="1" applyFont="1" applyFill="1" applyBorder="1" applyAlignment="1" applyProtection="1">
      <alignment horizontal="center"/>
    </xf>
    <xf numFmtId="165" fontId="18" fillId="3" borderId="0" xfId="0" applyNumberFormat="1" applyFont="1" applyFill="1" applyBorder="1" applyAlignment="1" applyProtection="1">
      <alignment horizontal="center"/>
    </xf>
    <xf numFmtId="173" fontId="6" fillId="3" borderId="0" xfId="0" applyNumberFormat="1" applyFont="1" applyFill="1" applyBorder="1" applyAlignment="1" applyProtection="1">
      <alignment horizontal="center"/>
    </xf>
    <xf numFmtId="0" fontId="14" fillId="3" borderId="0" xfId="0" applyFont="1" applyFill="1" applyBorder="1" applyProtection="1"/>
    <xf numFmtId="0" fontId="14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10" fontId="12" fillId="3" borderId="0" xfId="0" applyNumberFormat="1" applyFont="1" applyFill="1" applyBorder="1" applyAlignment="1" applyProtection="1">
      <alignment horizontal="center"/>
    </xf>
    <xf numFmtId="0" fontId="13" fillId="3" borderId="0" xfId="0" applyFont="1" applyFill="1" applyBorder="1" applyAlignment="1" applyProtection="1">
      <alignment horizontal="center"/>
    </xf>
    <xf numFmtId="0" fontId="12" fillId="3" borderId="0" xfId="0" applyNumberFormat="1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18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/>
      <protection locked="0"/>
    </xf>
    <xf numFmtId="49" fontId="18" fillId="6" borderId="1" xfId="0" applyNumberFormat="1" applyFont="1" applyFill="1" applyBorder="1" applyAlignment="1" applyProtection="1">
      <alignment horizontal="center"/>
      <protection locked="0"/>
    </xf>
    <xf numFmtId="49" fontId="6" fillId="6" borderId="1" xfId="0" applyNumberFormat="1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16" fillId="0" borderId="0" xfId="0" applyNumberFormat="1" applyFont="1" applyAlignment="1" applyProtection="1">
      <alignment horizontal="left"/>
      <protection hidden="1"/>
    </xf>
    <xf numFmtId="49" fontId="14" fillId="0" borderId="0" xfId="0" applyNumberFormat="1" applyFont="1" applyAlignment="1" applyProtection="1">
      <alignment horizontal="left"/>
      <protection hidden="1"/>
    </xf>
    <xf numFmtId="49" fontId="15" fillId="0" borderId="0" xfId="0" applyNumberFormat="1" applyFont="1" applyAlignment="1" applyProtection="1">
      <alignment horizontal="right"/>
      <protection hidden="1"/>
    </xf>
    <xf numFmtId="0" fontId="0" fillId="0" borderId="0" xfId="0" applyAlignment="1" applyProtection="1">
      <alignment horizontal="left"/>
    </xf>
    <xf numFmtId="0" fontId="17" fillId="0" borderId="1" xfId="0" applyFont="1" applyBorder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15" fillId="0" borderId="2" xfId="0" applyFont="1" applyBorder="1" applyAlignment="1" applyProtection="1">
      <alignment horizontal="right"/>
    </xf>
    <xf numFmtId="0" fontId="22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left"/>
    </xf>
    <xf numFmtId="49" fontId="18" fillId="3" borderId="0" xfId="0" applyNumberFormat="1" applyFont="1" applyFill="1" applyBorder="1" applyAlignment="1" applyProtection="1">
      <alignment horizontal="center"/>
    </xf>
    <xf numFmtId="49" fontId="18" fillId="3" borderId="3" xfId="0" applyNumberFormat="1" applyFont="1" applyFill="1" applyBorder="1" applyAlignment="1" applyProtection="1">
      <alignment horizontal="center"/>
    </xf>
    <xf numFmtId="49" fontId="6" fillId="6" borderId="1" xfId="0" applyNumberFormat="1" applyFont="1" applyFill="1" applyBorder="1" applyAlignment="1" applyProtection="1">
      <alignment horizontal="center"/>
      <protection locked="0"/>
    </xf>
    <xf numFmtId="49" fontId="18" fillId="6" borderId="1" xfId="0" applyNumberFormat="1" applyFont="1" applyFill="1" applyBorder="1" applyAlignment="1" applyProtection="1">
      <alignment horizontal="center"/>
      <protection locked="0"/>
    </xf>
    <xf numFmtId="49" fontId="18" fillId="3" borderId="2" xfId="0" applyNumberFormat="1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right"/>
    </xf>
    <xf numFmtId="0" fontId="18" fillId="3" borderId="2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right"/>
    </xf>
    <xf numFmtId="0" fontId="6" fillId="3" borderId="2" xfId="0" applyFont="1" applyFill="1" applyBorder="1" applyAlignment="1" applyProtection="1">
      <alignment horizontal="right"/>
    </xf>
    <xf numFmtId="0" fontId="8" fillId="6" borderId="1" xfId="0" applyFont="1" applyFill="1" applyBorder="1" applyAlignment="1" applyProtection="1">
      <alignment horizontal="center"/>
    </xf>
    <xf numFmtId="0" fontId="21" fillId="6" borderId="1" xfId="0" applyFont="1" applyFill="1" applyBorder="1" applyAlignment="1" applyProtection="1">
      <alignment horizontal="center"/>
    </xf>
    <xf numFmtId="172" fontId="21" fillId="6" borderId="1" xfId="0" applyNumberFormat="1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gif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9525</xdr:rowOff>
    </xdr:from>
    <xdr:to>
      <xdr:col>1</xdr:col>
      <xdr:colOff>142876</xdr:colOff>
      <xdr:row>3</xdr:row>
      <xdr:rowOff>95250</xdr:rowOff>
    </xdr:to>
    <xdr:cxnSp macro="">
      <xdr:nvCxnSpPr>
        <xdr:cNvPr id="3" name="Přímá spojovací šipka 2"/>
        <xdr:cNvCxnSpPr/>
      </xdr:nvCxnSpPr>
      <xdr:spPr>
        <a:xfrm rot="16200000" flipV="1">
          <a:off x="-114299" y="133350"/>
          <a:ext cx="1095375" cy="847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123825</xdr:rowOff>
    </xdr:from>
    <xdr:to>
      <xdr:col>8</xdr:col>
      <xdr:colOff>0</xdr:colOff>
      <xdr:row>2</xdr:row>
      <xdr:rowOff>133350</xdr:rowOff>
    </xdr:to>
    <xdr:cxnSp macro="">
      <xdr:nvCxnSpPr>
        <xdr:cNvPr id="3" name="Přímá spojovací šipka 2"/>
        <xdr:cNvCxnSpPr/>
      </xdr:nvCxnSpPr>
      <xdr:spPr>
        <a:xfrm flipV="1">
          <a:off x="4371975" y="619125"/>
          <a:ext cx="561975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3</xdr:row>
      <xdr:rowOff>142875</xdr:rowOff>
    </xdr:from>
    <xdr:to>
      <xdr:col>8</xdr:col>
      <xdr:colOff>19050</xdr:colOff>
      <xdr:row>3</xdr:row>
      <xdr:rowOff>152400</xdr:rowOff>
    </xdr:to>
    <xdr:cxnSp macro="">
      <xdr:nvCxnSpPr>
        <xdr:cNvPr id="5" name="Přímá spojovací šipka 4"/>
        <xdr:cNvCxnSpPr/>
      </xdr:nvCxnSpPr>
      <xdr:spPr>
        <a:xfrm flipV="1">
          <a:off x="4391025" y="885825"/>
          <a:ext cx="561975" cy="9525"/>
        </a:xfrm>
        <a:prstGeom prst="straightConnector1">
          <a:avLst/>
        </a:prstGeom>
        <a:ln>
          <a:solidFill>
            <a:srgbClr val="92D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4</xdr:row>
      <xdr:rowOff>152400</xdr:rowOff>
    </xdr:from>
    <xdr:to>
      <xdr:col>7</xdr:col>
      <xdr:colOff>295275</xdr:colOff>
      <xdr:row>4</xdr:row>
      <xdr:rowOff>161925</xdr:rowOff>
    </xdr:to>
    <xdr:cxnSp macro="">
      <xdr:nvCxnSpPr>
        <xdr:cNvPr id="6" name="Přímá spojovací šipka 5"/>
        <xdr:cNvCxnSpPr/>
      </xdr:nvCxnSpPr>
      <xdr:spPr>
        <a:xfrm flipV="1">
          <a:off x="4352925" y="1143000"/>
          <a:ext cx="5619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685800</xdr:colOff>
      <xdr:row>2</xdr:row>
      <xdr:rowOff>104775</xdr:rowOff>
    </xdr:from>
    <xdr:to>
      <xdr:col>6</xdr:col>
      <xdr:colOff>66675</xdr:colOff>
      <xdr:row>2</xdr:row>
      <xdr:rowOff>104776</xdr:rowOff>
    </xdr:to>
    <xdr:cxnSp macro="">
      <xdr:nvCxnSpPr>
        <xdr:cNvPr id="7" name="Přímá spojovací šipka 6"/>
        <xdr:cNvCxnSpPr/>
      </xdr:nvCxnSpPr>
      <xdr:spPr>
        <a:xfrm flipV="1">
          <a:off x="2114550" y="600075"/>
          <a:ext cx="1857375" cy="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657225</xdr:colOff>
      <xdr:row>3</xdr:row>
      <xdr:rowOff>161925</xdr:rowOff>
    </xdr:from>
    <xdr:to>
      <xdr:col>6</xdr:col>
      <xdr:colOff>85725</xdr:colOff>
      <xdr:row>4</xdr:row>
      <xdr:rowOff>152401</xdr:rowOff>
    </xdr:to>
    <xdr:cxnSp macro="">
      <xdr:nvCxnSpPr>
        <xdr:cNvPr id="9" name="Přímá spojovací šipka 8"/>
        <xdr:cNvCxnSpPr/>
      </xdr:nvCxnSpPr>
      <xdr:spPr>
        <a:xfrm flipV="1">
          <a:off x="2085975" y="904875"/>
          <a:ext cx="1905000" cy="238126"/>
        </a:xfrm>
        <a:prstGeom prst="straightConnector1">
          <a:avLst/>
        </a:prstGeom>
        <a:ln>
          <a:solidFill>
            <a:srgbClr val="92D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628650</xdr:colOff>
      <xdr:row>4</xdr:row>
      <xdr:rowOff>133350</xdr:rowOff>
    </xdr:from>
    <xdr:to>
      <xdr:col>6</xdr:col>
      <xdr:colOff>85725</xdr:colOff>
      <xdr:row>6</xdr:row>
      <xdr:rowOff>142876</xdr:rowOff>
    </xdr:to>
    <xdr:cxnSp macro="">
      <xdr:nvCxnSpPr>
        <xdr:cNvPr id="11" name="Přímá spojovací šipka 10"/>
        <xdr:cNvCxnSpPr/>
      </xdr:nvCxnSpPr>
      <xdr:spPr>
        <a:xfrm flipV="1">
          <a:off x="2057400" y="1123950"/>
          <a:ext cx="1933575" cy="5048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619125</xdr:colOff>
      <xdr:row>5</xdr:row>
      <xdr:rowOff>123825</xdr:rowOff>
    </xdr:from>
    <xdr:to>
      <xdr:col>6</xdr:col>
      <xdr:colOff>152400</xdr:colOff>
      <xdr:row>8</xdr:row>
      <xdr:rowOff>142876</xdr:rowOff>
    </xdr:to>
    <xdr:cxnSp macro="">
      <xdr:nvCxnSpPr>
        <xdr:cNvPr id="13" name="Přímá spojovací šipka 12"/>
        <xdr:cNvCxnSpPr/>
      </xdr:nvCxnSpPr>
      <xdr:spPr>
        <a:xfrm flipV="1">
          <a:off x="2047875" y="1362075"/>
          <a:ext cx="2009775" cy="762001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628650</xdr:colOff>
      <xdr:row>6</xdr:row>
      <xdr:rowOff>171450</xdr:rowOff>
    </xdr:from>
    <xdr:to>
      <xdr:col>6</xdr:col>
      <xdr:colOff>123825</xdr:colOff>
      <xdr:row>10</xdr:row>
      <xdr:rowOff>133351</xdr:rowOff>
    </xdr:to>
    <xdr:cxnSp macro="">
      <xdr:nvCxnSpPr>
        <xdr:cNvPr id="15" name="Přímá spojovací šipka 14"/>
        <xdr:cNvCxnSpPr/>
      </xdr:nvCxnSpPr>
      <xdr:spPr>
        <a:xfrm flipV="1">
          <a:off x="2057400" y="1657350"/>
          <a:ext cx="1971675" cy="952501"/>
        </a:xfrm>
        <a:prstGeom prst="straightConnector1">
          <a:avLst/>
        </a:prstGeom>
        <a:ln>
          <a:solidFill>
            <a:schemeClr val="accent4">
              <a:lumMod val="40000"/>
              <a:lumOff val="6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13</xdr:row>
      <xdr:rowOff>171450</xdr:rowOff>
    </xdr:from>
    <xdr:to>
      <xdr:col>6</xdr:col>
      <xdr:colOff>9525</xdr:colOff>
      <xdr:row>13</xdr:row>
      <xdr:rowOff>171451</xdr:rowOff>
    </xdr:to>
    <xdr:cxnSp macro="">
      <xdr:nvCxnSpPr>
        <xdr:cNvPr id="17" name="Přímá spojovací šipka 16"/>
        <xdr:cNvCxnSpPr/>
      </xdr:nvCxnSpPr>
      <xdr:spPr>
        <a:xfrm flipV="1">
          <a:off x="3467100" y="3390900"/>
          <a:ext cx="4476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504825</xdr:colOff>
      <xdr:row>14</xdr:row>
      <xdr:rowOff>161925</xdr:rowOff>
    </xdr:from>
    <xdr:to>
      <xdr:col>6</xdr:col>
      <xdr:colOff>19050</xdr:colOff>
      <xdr:row>14</xdr:row>
      <xdr:rowOff>171450</xdr:rowOff>
    </xdr:to>
    <xdr:cxnSp macro="">
      <xdr:nvCxnSpPr>
        <xdr:cNvPr id="20" name="Přímá spojovací šipka 19"/>
        <xdr:cNvCxnSpPr/>
      </xdr:nvCxnSpPr>
      <xdr:spPr>
        <a:xfrm flipV="1">
          <a:off x="3362325" y="3629025"/>
          <a:ext cx="5619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15</xdr:row>
      <xdr:rowOff>133350</xdr:rowOff>
    </xdr:from>
    <xdr:to>
      <xdr:col>5</xdr:col>
      <xdr:colOff>514350</xdr:colOff>
      <xdr:row>15</xdr:row>
      <xdr:rowOff>142875</xdr:rowOff>
    </xdr:to>
    <xdr:cxnSp macro="">
      <xdr:nvCxnSpPr>
        <xdr:cNvPr id="21" name="Přímá spojovací šipka 20"/>
        <xdr:cNvCxnSpPr/>
      </xdr:nvCxnSpPr>
      <xdr:spPr>
        <a:xfrm flipV="1">
          <a:off x="3448050" y="4124325"/>
          <a:ext cx="6381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609600</xdr:colOff>
      <xdr:row>5</xdr:row>
      <xdr:rowOff>85726</xdr:rowOff>
    </xdr:from>
    <xdr:to>
      <xdr:col>8</xdr:col>
      <xdr:colOff>152400</xdr:colOff>
      <xdr:row>10</xdr:row>
      <xdr:rowOff>38100</xdr:rowOff>
    </xdr:to>
    <xdr:cxnSp macro="">
      <xdr:nvCxnSpPr>
        <xdr:cNvPr id="23" name="Přímá spojovací šipka 22"/>
        <xdr:cNvCxnSpPr/>
      </xdr:nvCxnSpPr>
      <xdr:spPr>
        <a:xfrm rot="16200000" flipH="1">
          <a:off x="4205288" y="1633538"/>
          <a:ext cx="1190624" cy="57150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419101</xdr:colOff>
      <xdr:row>6</xdr:row>
      <xdr:rowOff>142875</xdr:rowOff>
    </xdr:from>
    <xdr:to>
      <xdr:col>8</xdr:col>
      <xdr:colOff>38100</xdr:colOff>
      <xdr:row>11</xdr:row>
      <xdr:rowOff>95252</xdr:rowOff>
    </xdr:to>
    <xdr:cxnSp macro="">
      <xdr:nvCxnSpPr>
        <xdr:cNvPr id="25" name="Přímá spojovací šipka 24"/>
        <xdr:cNvCxnSpPr/>
      </xdr:nvCxnSpPr>
      <xdr:spPr>
        <a:xfrm rot="16200000" flipH="1">
          <a:off x="4052887" y="1900239"/>
          <a:ext cx="1190627" cy="647699"/>
        </a:xfrm>
        <a:prstGeom prst="straightConnector1">
          <a:avLst/>
        </a:prstGeom>
        <a:ln>
          <a:solidFill>
            <a:schemeClr val="accent4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16</xdr:row>
      <xdr:rowOff>238126</xdr:rowOff>
    </xdr:from>
    <xdr:to>
      <xdr:col>10</xdr:col>
      <xdr:colOff>228600</xdr:colOff>
      <xdr:row>18</xdr:row>
      <xdr:rowOff>95250</xdr:rowOff>
    </xdr:to>
    <xdr:cxnSp macro="">
      <xdr:nvCxnSpPr>
        <xdr:cNvPr id="29" name="Přímá spojovací šipka 28"/>
        <xdr:cNvCxnSpPr/>
      </xdr:nvCxnSpPr>
      <xdr:spPr>
        <a:xfrm rot="10800000" flipV="1">
          <a:off x="4333875" y="4476751"/>
          <a:ext cx="2457450" cy="3524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23368</xdr:colOff>
      <xdr:row>0</xdr:row>
      <xdr:rowOff>176752</xdr:rowOff>
    </xdr:from>
    <xdr:ext cx="3268523" cy="937629"/>
    <xdr:sp macro="" textlink="">
      <xdr:nvSpPr>
        <xdr:cNvPr id="2" name="Obdélník 1"/>
        <xdr:cNvSpPr/>
      </xdr:nvSpPr>
      <xdr:spPr>
        <a:xfrm>
          <a:off x="3261868" y="176752"/>
          <a:ext cx="326852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cs-CZ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Čísla</a:t>
          </a:r>
          <a:r>
            <a:rPr lang="cs-CZ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do 20</a:t>
          </a:r>
          <a:endParaRPr lang="cs-CZ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twoCellAnchor editAs="oneCell">
    <xdr:from>
      <xdr:col>12</xdr:col>
      <xdr:colOff>114300</xdr:colOff>
      <xdr:row>0</xdr:row>
      <xdr:rowOff>266700</xdr:rowOff>
    </xdr:from>
    <xdr:to>
      <xdr:col>14</xdr:col>
      <xdr:colOff>504825</xdr:colOff>
      <xdr:row>3</xdr:row>
      <xdr:rowOff>219075</xdr:rowOff>
    </xdr:to>
    <xdr:pic>
      <xdr:nvPicPr>
        <xdr:cNvPr id="1034" name="Picture 7" descr="38"/>
        <xdr:cNvPicPr>
          <a:picLocks noChangeAspect="1" noChangeArrowheads="1" noCrop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7650"/>
          <a:ext cx="1685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371475</xdr:colOff>
      <xdr:row>26</xdr:row>
      <xdr:rowOff>114300</xdr:rowOff>
    </xdr:from>
    <xdr:to>
      <xdr:col>19</xdr:col>
      <xdr:colOff>142875</xdr:colOff>
      <xdr:row>31</xdr:row>
      <xdr:rowOff>0</xdr:rowOff>
    </xdr:to>
    <xdr:pic>
      <xdr:nvPicPr>
        <xdr:cNvPr id="1035" name="Picture 10" descr="KRTE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6553200"/>
          <a:ext cx="17145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561975</xdr:colOff>
      <xdr:row>4</xdr:row>
      <xdr:rowOff>85725</xdr:rowOff>
    </xdr:from>
    <xdr:to>
      <xdr:col>3</xdr:col>
      <xdr:colOff>104775</xdr:colOff>
      <xdr:row>8</xdr:row>
      <xdr:rowOff>123825</xdr:rowOff>
    </xdr:to>
    <xdr:pic>
      <xdr:nvPicPr>
        <xdr:cNvPr id="1036" name="Picture 8" descr="krtek_kisvakon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76325"/>
          <a:ext cx="14859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352425</xdr:colOff>
      <xdr:row>9</xdr:row>
      <xdr:rowOff>238125</xdr:rowOff>
    </xdr:from>
    <xdr:to>
      <xdr:col>17</xdr:col>
      <xdr:colOff>28575</xdr:colOff>
      <xdr:row>15</xdr:row>
      <xdr:rowOff>95250</xdr:rowOff>
    </xdr:to>
    <xdr:pic>
      <xdr:nvPicPr>
        <xdr:cNvPr id="1037" name="Picture 169" descr="http://www.klabru.nl/prive/Molletjebladzijden/krtek_5.gi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2466975"/>
          <a:ext cx="16192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17</xdr:row>
      <xdr:rowOff>200025</xdr:rowOff>
    </xdr:from>
    <xdr:to>
      <xdr:col>2</xdr:col>
      <xdr:colOff>638175</xdr:colOff>
      <xdr:row>23</xdr:row>
      <xdr:rowOff>0</xdr:rowOff>
    </xdr:to>
    <xdr:pic>
      <xdr:nvPicPr>
        <xdr:cNvPr id="1038" name="Picture 170" descr="http://www.klabru.nl/prive/Molletjebladzijden/krtek_4.gif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4410075"/>
          <a:ext cx="1162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37</xdr:row>
      <xdr:rowOff>228600</xdr:rowOff>
    </xdr:from>
    <xdr:to>
      <xdr:col>15</xdr:col>
      <xdr:colOff>257175</xdr:colOff>
      <xdr:row>43</xdr:row>
      <xdr:rowOff>171450</xdr:rowOff>
    </xdr:to>
    <xdr:pic>
      <xdr:nvPicPr>
        <xdr:cNvPr id="1039" name="Picture 171" descr="http://www.klabru.nl/prive/Molletjebladzijden/krtko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9391650"/>
          <a:ext cx="23526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19</xdr:row>
      <xdr:rowOff>0</xdr:rowOff>
    </xdr:from>
    <xdr:to>
      <xdr:col>29</xdr:col>
      <xdr:colOff>304800</xdr:colOff>
      <xdr:row>20</xdr:row>
      <xdr:rowOff>57150</xdr:rowOff>
    </xdr:to>
    <xdr:pic>
      <xdr:nvPicPr>
        <xdr:cNvPr id="1040" name="Object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68900" y="4705350"/>
          <a:ext cx="9144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4"/>
  <sheetViews>
    <sheetView topLeftCell="A25" workbookViewId="0">
      <selection activeCell="G16" sqref="G16"/>
    </sheetView>
  </sheetViews>
  <sheetFormatPr defaultRowHeight="15" x14ac:dyDescent="0.25"/>
  <cols>
    <col min="1" max="15" width="10.7109375" style="2" customWidth="1"/>
    <col min="16" max="16384" width="9.140625" style="2"/>
  </cols>
  <sheetData>
    <row r="1" spans="2:12" ht="39" customHeight="1" x14ac:dyDescent="0.5">
      <c r="B1" s="63" t="s">
        <v>32</v>
      </c>
      <c r="C1" s="64"/>
      <c r="D1" s="64"/>
      <c r="E1" s="64"/>
    </row>
    <row r="2" spans="2:12" ht="20.25" customHeight="1" x14ac:dyDescent="0.5">
      <c r="B2" s="3"/>
      <c r="C2" s="4"/>
      <c r="D2" s="4"/>
      <c r="E2" s="4"/>
    </row>
    <row r="3" spans="2:12" ht="20.25" customHeight="1" x14ac:dyDescent="0.5">
      <c r="B3" s="3"/>
      <c r="C3" s="4"/>
      <c r="D3" s="4"/>
      <c r="E3" s="4"/>
    </row>
    <row r="4" spans="2:12" ht="20.25" customHeight="1" x14ac:dyDescent="0.25">
      <c r="B4" s="5" t="s">
        <v>38</v>
      </c>
      <c r="C4" s="6"/>
      <c r="D4" s="6"/>
      <c r="E4" s="6"/>
      <c r="F4" s="6"/>
      <c r="G4" s="6"/>
      <c r="H4" s="6"/>
    </row>
    <row r="5" spans="2:12" ht="19.5" customHeight="1" x14ac:dyDescent="0.25">
      <c r="B5" s="61" t="s">
        <v>39</v>
      </c>
      <c r="C5" s="61"/>
      <c r="D5" s="61"/>
      <c r="E5" s="61"/>
      <c r="F5" s="61"/>
      <c r="G5" s="61"/>
      <c r="H5" s="61"/>
      <c r="I5" s="61"/>
      <c r="J5" s="61"/>
      <c r="K5" s="61"/>
    </row>
    <row r="6" spans="2:12" ht="20.100000000000001" customHeight="1" x14ac:dyDescent="0.25">
      <c r="B6" s="61" t="s">
        <v>37</v>
      </c>
      <c r="C6" s="61"/>
      <c r="D6" s="61"/>
      <c r="E6" s="61"/>
      <c r="F6" s="61"/>
      <c r="G6" s="61"/>
      <c r="H6" s="61"/>
      <c r="I6" s="61"/>
      <c r="J6" s="61"/>
    </row>
    <row r="7" spans="2:12" ht="20.100000000000001" customHeight="1" x14ac:dyDescent="0.25">
      <c r="C7" s="62" t="s">
        <v>0</v>
      </c>
      <c r="D7" s="62"/>
      <c r="E7" s="62"/>
      <c r="F7" s="62"/>
      <c r="G7" s="62"/>
      <c r="H7" s="62"/>
    </row>
    <row r="8" spans="2:12" ht="20.100000000000001" customHeight="1" x14ac:dyDescent="0.25">
      <c r="C8" s="62" t="s">
        <v>2</v>
      </c>
      <c r="D8" s="62"/>
      <c r="E8" s="62"/>
      <c r="F8" s="62"/>
      <c r="G8" s="62"/>
      <c r="H8" s="62"/>
      <c r="J8" s="61" t="s">
        <v>33</v>
      </c>
      <c r="K8" s="61"/>
      <c r="L8" s="61"/>
    </row>
    <row r="9" spans="2:12" ht="20.100000000000001" customHeight="1" x14ac:dyDescent="0.25">
      <c r="C9" s="62" t="s">
        <v>1</v>
      </c>
      <c r="D9" s="62"/>
      <c r="E9" s="62"/>
      <c r="F9" s="62"/>
      <c r="G9" s="62"/>
      <c r="H9" s="62"/>
    </row>
    <row r="10" spans="2:12" ht="20.100000000000001" customHeight="1" x14ac:dyDescent="0.25">
      <c r="C10" s="62" t="s">
        <v>7</v>
      </c>
      <c r="D10" s="62"/>
      <c r="E10" s="62"/>
      <c r="F10" s="62"/>
      <c r="G10" s="62"/>
      <c r="H10" s="62"/>
    </row>
    <row r="11" spans="2:12" ht="20.100000000000001" customHeight="1" x14ac:dyDescent="0.25"/>
    <row r="12" spans="2:12" ht="20.100000000000001" customHeight="1" x14ac:dyDescent="0.25">
      <c r="B12" s="61" t="s">
        <v>36</v>
      </c>
      <c r="C12" s="61"/>
      <c r="D12" s="61"/>
      <c r="E12" s="61"/>
      <c r="F12" s="61"/>
      <c r="G12" s="61"/>
      <c r="H12" s="61"/>
      <c r="I12" s="61"/>
      <c r="J12" s="61"/>
    </row>
    <row r="13" spans="2:12" ht="20.100000000000001" customHeight="1" x14ac:dyDescent="0.25">
      <c r="C13" s="62" t="s">
        <v>3</v>
      </c>
      <c r="D13" s="62"/>
      <c r="E13" s="62"/>
      <c r="F13" s="62"/>
      <c r="G13" s="62"/>
      <c r="H13" s="62"/>
    </row>
    <row r="14" spans="2:12" ht="20.100000000000001" customHeight="1" x14ac:dyDescent="0.25">
      <c r="C14" s="62" t="s">
        <v>6</v>
      </c>
      <c r="D14" s="62"/>
      <c r="E14" s="62"/>
      <c r="F14" s="62"/>
      <c r="G14" s="62"/>
      <c r="H14" s="62"/>
      <c r="I14" s="62"/>
    </row>
    <row r="15" spans="2:12" ht="20.100000000000001" customHeight="1" x14ac:dyDescent="0.25">
      <c r="C15" s="5"/>
      <c r="D15" s="5"/>
      <c r="E15" s="5"/>
      <c r="F15" s="5"/>
      <c r="G15" s="5"/>
      <c r="H15" s="5"/>
    </row>
    <row r="16" spans="2:12" ht="20.100000000000001" customHeight="1" x14ac:dyDescent="0.35">
      <c r="E16" s="65" t="s">
        <v>4</v>
      </c>
      <c r="F16" s="65"/>
      <c r="G16" s="7"/>
    </row>
    <row r="17" spans="2:13" ht="20.100000000000001" customHeight="1" x14ac:dyDescent="0.35">
      <c r="E17" s="65" t="s">
        <v>5</v>
      </c>
      <c r="F17" s="65"/>
      <c r="G17" s="7"/>
    </row>
    <row r="18" spans="2:13" ht="20.100000000000001" customHeight="1" x14ac:dyDescent="0.25"/>
    <row r="19" spans="2:13" ht="20.100000000000001" customHeight="1" x14ac:dyDescent="0.25">
      <c r="B19" s="61" t="s">
        <v>35</v>
      </c>
      <c r="C19" s="61"/>
      <c r="D19" s="61"/>
      <c r="E19" s="61"/>
      <c r="F19" s="61"/>
      <c r="G19" s="61"/>
      <c r="H19" s="61"/>
      <c r="I19" s="61"/>
      <c r="J19" s="61"/>
    </row>
    <row r="20" spans="2:13" ht="20.100000000000001" customHeight="1" x14ac:dyDescent="0.25">
      <c r="B20" s="61" t="s">
        <v>40</v>
      </c>
      <c r="C20" s="61"/>
      <c r="D20" s="61"/>
      <c r="E20" s="61"/>
      <c r="F20" s="61"/>
      <c r="G20" s="61"/>
      <c r="H20" s="61"/>
      <c r="I20" s="61"/>
      <c r="J20" s="61"/>
    </row>
    <row r="21" spans="2:13" ht="20.100000000000001" customHeight="1" x14ac:dyDescent="0.25">
      <c r="B21" s="61" t="s">
        <v>41</v>
      </c>
      <c r="C21" s="61"/>
      <c r="D21" s="61"/>
      <c r="E21" s="61"/>
      <c r="F21" s="61"/>
      <c r="G21" s="61"/>
      <c r="H21" s="61"/>
      <c r="I21" s="61"/>
      <c r="J21" s="61"/>
    </row>
    <row r="22" spans="2:13" ht="20.100000000000001" customHeight="1" x14ac:dyDescent="0.25">
      <c r="B22" s="61" t="s">
        <v>42</v>
      </c>
      <c r="C22" s="61"/>
      <c r="D22" s="61"/>
      <c r="E22" s="61"/>
      <c r="F22" s="61"/>
      <c r="G22" s="61"/>
      <c r="H22" s="61"/>
      <c r="I22" s="61"/>
      <c r="J22" s="61"/>
      <c r="K22" s="61"/>
    </row>
    <row r="23" spans="2:13" ht="20.100000000000001" customHeight="1" x14ac:dyDescent="0.25">
      <c r="B23" s="61" t="s">
        <v>43</v>
      </c>
      <c r="C23" s="61"/>
      <c r="D23" s="61"/>
      <c r="E23" s="61"/>
      <c r="F23" s="61"/>
      <c r="G23" s="61"/>
      <c r="H23" s="61"/>
      <c r="I23" s="61"/>
      <c r="J23" s="61"/>
      <c r="K23" s="61"/>
    </row>
    <row r="24" spans="2:13" ht="20.100000000000001" customHeight="1" x14ac:dyDescent="0.25">
      <c r="B24" s="61" t="s">
        <v>44</v>
      </c>
      <c r="C24" s="61"/>
      <c r="D24" s="61"/>
      <c r="E24" s="61"/>
      <c r="F24" s="61"/>
      <c r="G24" s="61"/>
      <c r="H24" s="61"/>
      <c r="I24" s="61"/>
      <c r="J24" s="61"/>
      <c r="K24" s="61"/>
    </row>
    <row r="25" spans="2:13" ht="20.100000000000001" customHeight="1" x14ac:dyDescent="0.25">
      <c r="B25" s="61" t="s">
        <v>45</v>
      </c>
      <c r="C25" s="61"/>
      <c r="D25" s="61"/>
      <c r="E25" s="61"/>
      <c r="F25" s="61"/>
      <c r="G25" s="61"/>
      <c r="H25" s="61"/>
      <c r="I25" s="61"/>
      <c r="J25" s="61"/>
      <c r="K25" s="61"/>
    </row>
    <row r="26" spans="2:13" ht="20.100000000000001" customHeight="1" x14ac:dyDescent="0.25">
      <c r="B26" s="61" t="s">
        <v>46</v>
      </c>
      <c r="C26" s="61"/>
      <c r="D26" s="61"/>
      <c r="E26" s="61"/>
      <c r="F26" s="61"/>
      <c r="G26" s="61"/>
      <c r="H26" s="61"/>
      <c r="I26" s="61"/>
      <c r="J26" s="61"/>
      <c r="K26" s="61"/>
    </row>
    <row r="27" spans="2:13" ht="20.100000000000001" customHeight="1" x14ac:dyDescent="0.25"/>
    <row r="28" spans="2:13" ht="20.100000000000001" customHeight="1" x14ac:dyDescent="0.25">
      <c r="B28" s="61" t="s">
        <v>34</v>
      </c>
      <c r="C28" s="61"/>
      <c r="D28" s="61"/>
      <c r="E28" s="61"/>
      <c r="F28" s="61"/>
      <c r="G28" s="61"/>
      <c r="H28" s="61"/>
      <c r="I28" s="61"/>
      <c r="J28" s="61"/>
      <c r="K28" s="61"/>
    </row>
    <row r="29" spans="2:13" ht="20.100000000000001" customHeight="1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3" ht="20.100000000000001" customHeight="1" x14ac:dyDescent="0.25">
      <c r="B30" s="61" t="s">
        <v>47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2:13" ht="20.100000000000001" customHeight="1" x14ac:dyDescent="0.25">
      <c r="B31" s="61" t="s">
        <v>49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2:13" ht="20.100000000000001" customHeight="1" x14ac:dyDescent="0.25">
      <c r="B32" s="61" t="s">
        <v>48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2:14" ht="20.100000000000001" customHeight="1" x14ac:dyDescent="0.25"/>
    <row r="34" spans="2:14" ht="20.100000000000001" customHeight="1" x14ac:dyDescent="0.25"/>
    <row r="35" spans="2:14" ht="20.100000000000001" customHeight="1" x14ac:dyDescent="0.25">
      <c r="B35" s="61" t="s">
        <v>50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2:14" ht="20.100000000000001" customHeight="1" x14ac:dyDescent="0.25">
      <c r="B36" s="61" t="s">
        <v>51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2:14" ht="20.100000000000001" customHeight="1" x14ac:dyDescent="0.25"/>
    <row r="38" spans="2:14" ht="20.100000000000001" customHeight="1" x14ac:dyDescent="0.25"/>
    <row r="39" spans="2:14" ht="20.100000000000001" customHeight="1" x14ac:dyDescent="0.25">
      <c r="B39" s="61" t="s">
        <v>52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2:14" ht="20.100000000000001" customHeight="1" x14ac:dyDescent="0.25">
      <c r="B40" s="61" t="s">
        <v>53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 ht="20.100000000000001" customHeight="1" x14ac:dyDescent="0.25"/>
    <row r="42" spans="2:14" ht="20.100000000000001" customHeight="1" x14ac:dyDescent="0.25">
      <c r="F42" s="61" t="s">
        <v>54</v>
      </c>
      <c r="G42" s="61"/>
      <c r="H42" s="61"/>
      <c r="I42" s="61"/>
      <c r="J42" s="61"/>
      <c r="K42" s="61"/>
    </row>
    <row r="43" spans="2:14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</sheetData>
  <sheetProtection password="C738" sheet="1" objects="1" scenarios="1"/>
  <mergeCells count="30">
    <mergeCell ref="B6:J6"/>
    <mergeCell ref="B1:E1"/>
    <mergeCell ref="B21:J21"/>
    <mergeCell ref="B24:K24"/>
    <mergeCell ref="B25:K25"/>
    <mergeCell ref="B22:K22"/>
    <mergeCell ref="B23:K23"/>
    <mergeCell ref="E16:F16"/>
    <mergeCell ref="E17:F17"/>
    <mergeCell ref="C14:I14"/>
    <mergeCell ref="F42:K42"/>
    <mergeCell ref="B5:K5"/>
    <mergeCell ref="J8:L8"/>
    <mergeCell ref="B30:M30"/>
    <mergeCell ref="B35:L35"/>
    <mergeCell ref="B36:L36"/>
    <mergeCell ref="B31:M31"/>
    <mergeCell ref="B32:M32"/>
    <mergeCell ref="B20:J20"/>
    <mergeCell ref="C9:H9"/>
    <mergeCell ref="B26:K26"/>
    <mergeCell ref="B28:K28"/>
    <mergeCell ref="C7:H7"/>
    <mergeCell ref="C8:H8"/>
    <mergeCell ref="B39:L39"/>
    <mergeCell ref="B40:N40"/>
    <mergeCell ref="C10:H10"/>
    <mergeCell ref="B12:J12"/>
    <mergeCell ref="C13:H13"/>
    <mergeCell ref="B19:J19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50"/>
  <sheetViews>
    <sheetView tabSelected="1" workbookViewId="0">
      <selection activeCell="I37" sqref="I37"/>
    </sheetView>
  </sheetViews>
  <sheetFormatPr defaultRowHeight="15" x14ac:dyDescent="0.25"/>
  <cols>
    <col min="1" max="5" width="10.7109375" style="8" customWidth="1"/>
    <col min="6" max="6" width="8" style="8" customWidth="1"/>
    <col min="7" max="7" width="10.7109375" style="8" customWidth="1"/>
    <col min="8" max="8" width="4.7109375" style="8" customWidth="1"/>
    <col min="9" max="13" width="10.7109375" style="8" customWidth="1"/>
    <col min="14" max="16384" width="9.140625" style="8"/>
  </cols>
  <sheetData>
    <row r="1" spans="1:18" ht="20.100000000000001" customHeight="1" x14ac:dyDescent="0.25"/>
    <row r="2" spans="1:18" ht="20.100000000000001" customHeight="1" x14ac:dyDescent="0.25"/>
    <row r="3" spans="1:18" ht="20.100000000000001" customHeight="1" x14ac:dyDescent="0.35">
      <c r="A3" s="68" t="s">
        <v>8</v>
      </c>
      <c r="B3" s="69"/>
      <c r="C3" s="9">
        <v>70</v>
      </c>
      <c r="G3" s="10">
        <f>IF(C3= 70,1,0)</f>
        <v>1</v>
      </c>
      <c r="I3" s="66" t="s">
        <v>17</v>
      </c>
      <c r="J3" s="66"/>
      <c r="K3" s="66"/>
      <c r="L3" s="66"/>
      <c r="M3" s="66"/>
      <c r="N3" s="66"/>
      <c r="O3" s="66"/>
      <c r="P3" s="66"/>
      <c r="Q3" s="66"/>
      <c r="R3" s="66"/>
    </row>
    <row r="4" spans="1:18" ht="20.100000000000001" customHeight="1" x14ac:dyDescent="0.35">
      <c r="C4" s="11"/>
      <c r="G4" s="10">
        <f>IF(C5=80,1,0)</f>
        <v>1</v>
      </c>
      <c r="I4" s="66" t="s">
        <v>19</v>
      </c>
      <c r="J4" s="66"/>
      <c r="K4" s="66"/>
      <c r="L4" s="66"/>
      <c r="M4" s="66"/>
      <c r="N4" s="66"/>
      <c r="O4" s="66"/>
      <c r="P4" s="66"/>
      <c r="Q4" s="66"/>
      <c r="R4" s="66"/>
    </row>
    <row r="5" spans="1:18" ht="20.100000000000001" customHeight="1" x14ac:dyDescent="0.35">
      <c r="A5" s="68" t="s">
        <v>9</v>
      </c>
      <c r="B5" s="69"/>
      <c r="C5" s="9">
        <v>80</v>
      </c>
      <c r="G5" s="10">
        <f>IF(C7=50,1,0)</f>
        <v>1</v>
      </c>
      <c r="I5" s="66" t="s">
        <v>20</v>
      </c>
      <c r="J5" s="66"/>
      <c r="K5" s="66"/>
      <c r="L5" s="66"/>
      <c r="M5" s="66"/>
      <c r="N5" s="66"/>
      <c r="O5" s="66"/>
      <c r="P5" s="66"/>
      <c r="Q5" s="66"/>
      <c r="R5" s="66"/>
    </row>
    <row r="6" spans="1:18" ht="20.100000000000001" customHeight="1" x14ac:dyDescent="0.35">
      <c r="C6" s="12"/>
      <c r="G6" s="10">
        <f>IF(C9=33,1,0)</f>
        <v>1</v>
      </c>
      <c r="I6" s="66" t="s">
        <v>18</v>
      </c>
      <c r="J6" s="66"/>
      <c r="K6" s="66"/>
      <c r="L6" s="66"/>
      <c r="M6" s="66"/>
      <c r="N6" s="66"/>
      <c r="O6" s="66"/>
      <c r="P6" s="66"/>
      <c r="Q6" s="66"/>
      <c r="R6" s="66"/>
    </row>
    <row r="7" spans="1:18" ht="20.100000000000001" customHeight="1" x14ac:dyDescent="0.35">
      <c r="A7" s="68" t="s">
        <v>10</v>
      </c>
      <c r="B7" s="69"/>
      <c r="C7" s="9">
        <v>50</v>
      </c>
      <c r="G7" s="10">
        <f>IF(C11=44,1,0)</f>
        <v>1</v>
      </c>
      <c r="I7" s="66" t="s">
        <v>22</v>
      </c>
      <c r="J7" s="66"/>
      <c r="K7" s="66"/>
      <c r="L7" s="66"/>
      <c r="M7" s="66"/>
      <c r="N7" s="66"/>
      <c r="O7" s="66"/>
      <c r="P7" s="66"/>
      <c r="Q7" s="66"/>
      <c r="R7" s="66"/>
    </row>
    <row r="8" spans="1:18" ht="20.100000000000001" customHeight="1" x14ac:dyDescent="0.25">
      <c r="I8" s="66" t="s">
        <v>21</v>
      </c>
      <c r="J8" s="66"/>
      <c r="K8" s="66"/>
      <c r="L8" s="66"/>
      <c r="M8" s="66"/>
      <c r="N8" s="66"/>
      <c r="O8" s="66"/>
      <c r="P8" s="66"/>
      <c r="Q8" s="66"/>
      <c r="R8" s="66"/>
    </row>
    <row r="9" spans="1:18" ht="20.100000000000001" customHeight="1" x14ac:dyDescent="0.35">
      <c r="A9" s="68" t="s">
        <v>11</v>
      </c>
      <c r="B9" s="69"/>
      <c r="C9" s="1">
        <v>33</v>
      </c>
      <c r="M9" s="66" t="s">
        <v>23</v>
      </c>
      <c r="N9" s="66"/>
      <c r="O9" s="66"/>
      <c r="P9" s="66"/>
      <c r="Q9" s="66"/>
      <c r="R9" s="66"/>
    </row>
    <row r="10" spans="1:18" ht="20.100000000000001" customHeight="1" x14ac:dyDescent="0.25"/>
    <row r="11" spans="1:18" ht="20.100000000000001" customHeight="1" x14ac:dyDescent="0.35">
      <c r="A11" s="68" t="s">
        <v>12</v>
      </c>
      <c r="B11" s="69"/>
      <c r="C11" s="1">
        <v>44</v>
      </c>
      <c r="I11" s="66" t="s">
        <v>26</v>
      </c>
      <c r="J11" s="66"/>
      <c r="K11" s="66"/>
      <c r="L11" s="66"/>
      <c r="M11" s="66"/>
      <c r="N11" s="66"/>
      <c r="O11" s="66"/>
      <c r="P11" s="66"/>
      <c r="Q11" s="66"/>
      <c r="R11" s="66"/>
    </row>
    <row r="12" spans="1:18" ht="20.100000000000001" customHeight="1" x14ac:dyDescent="0.25">
      <c r="I12" s="66" t="s">
        <v>27</v>
      </c>
      <c r="J12" s="66"/>
      <c r="K12" s="66"/>
      <c r="L12" s="66"/>
      <c r="M12" s="66"/>
      <c r="N12" s="66"/>
      <c r="O12" s="66"/>
      <c r="P12" s="66"/>
      <c r="Q12" s="66"/>
      <c r="R12" s="66"/>
    </row>
    <row r="13" spans="1:18" ht="58.5" customHeight="1" x14ac:dyDescent="0.25"/>
    <row r="14" spans="1:18" ht="20.100000000000001" customHeight="1" x14ac:dyDescent="0.3">
      <c r="B14" s="67" t="s">
        <v>13</v>
      </c>
      <c r="C14" s="67"/>
      <c r="D14" s="67"/>
      <c r="E14" s="13">
        <v>5</v>
      </c>
      <c r="G14" s="66" t="s">
        <v>25</v>
      </c>
      <c r="H14" s="66"/>
      <c r="I14" s="66"/>
      <c r="J14" s="66"/>
      <c r="K14" s="66"/>
      <c r="L14" s="66"/>
      <c r="M14" s="66"/>
    </row>
    <row r="15" spans="1:18" ht="20.100000000000001" customHeight="1" x14ac:dyDescent="0.3">
      <c r="B15" s="67" t="s">
        <v>14</v>
      </c>
      <c r="C15" s="67"/>
      <c r="D15" s="67"/>
      <c r="E15" s="13">
        <f>SUM(G3:G7)</f>
        <v>5</v>
      </c>
      <c r="G15" s="66" t="s">
        <v>24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</row>
    <row r="16" spans="1:18" ht="20.100000000000001" customHeight="1" x14ac:dyDescent="0.3">
      <c r="B16" s="67" t="s">
        <v>15</v>
      </c>
      <c r="C16" s="67"/>
      <c r="D16" s="67"/>
      <c r="E16" s="14">
        <f>E15/E14</f>
        <v>1</v>
      </c>
      <c r="G16" s="66" t="s">
        <v>28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</row>
    <row r="17" spans="2:18" ht="20.100000000000001" customHeight="1" x14ac:dyDescent="0.3">
      <c r="B17" s="67" t="s">
        <v>16</v>
      </c>
      <c r="C17" s="67"/>
      <c r="D17" s="67"/>
      <c r="E17" s="13">
        <f>IF(E15=5,1,IF(E15=4,2,IF(E15&gt;=2,3,IF(E15=1,4,5))))</f>
        <v>1</v>
      </c>
      <c r="G17" s="66" t="s">
        <v>29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</row>
    <row r="18" spans="2:18" ht="20.100000000000001" customHeight="1" x14ac:dyDescent="0.25">
      <c r="O18" s="15"/>
    </row>
    <row r="19" spans="2:18" ht="20.100000000000001" customHeight="1" x14ac:dyDescent="0.25">
      <c r="G19" s="66" t="s">
        <v>30</v>
      </c>
      <c r="H19" s="66"/>
      <c r="I19" s="66"/>
      <c r="J19" s="66"/>
      <c r="K19" s="66"/>
      <c r="L19" s="66"/>
      <c r="M19" s="66"/>
      <c r="N19" s="66"/>
      <c r="O19" s="66"/>
      <c r="P19" s="66"/>
      <c r="Q19" s="16"/>
      <c r="R19" s="16"/>
    </row>
    <row r="20" spans="2:18" ht="20.100000000000001" customHeight="1" x14ac:dyDescent="0.25">
      <c r="G20" s="66" t="s">
        <v>31</v>
      </c>
      <c r="H20" s="66"/>
      <c r="I20" s="66"/>
      <c r="J20" s="66"/>
      <c r="K20" s="66"/>
      <c r="L20" s="66"/>
      <c r="M20" s="66"/>
      <c r="N20" s="66"/>
      <c r="O20" s="66"/>
      <c r="P20" s="66"/>
    </row>
    <row r="21" spans="2:18" ht="20.100000000000001" customHeight="1" x14ac:dyDescent="0.25">
      <c r="I21" s="16"/>
      <c r="J21" s="16"/>
      <c r="K21" s="16"/>
      <c r="L21" s="16"/>
      <c r="M21" s="16"/>
      <c r="N21" s="16"/>
      <c r="O21" s="16"/>
      <c r="P21" s="16"/>
    </row>
    <row r="22" spans="2:18" ht="20.100000000000001" customHeight="1" x14ac:dyDescent="0.25"/>
    <row r="23" spans="2:18" ht="20.100000000000001" customHeight="1" x14ac:dyDescent="0.25">
      <c r="B23" s="66" t="s">
        <v>56</v>
      </c>
      <c r="C23" s="66"/>
      <c r="D23" s="66"/>
      <c r="E23" s="66"/>
      <c r="F23" s="66"/>
      <c r="G23" s="66"/>
      <c r="H23" s="66"/>
      <c r="I23" s="66"/>
      <c r="J23" s="66"/>
    </row>
    <row r="24" spans="2:18" ht="20.100000000000001" customHeight="1" x14ac:dyDescent="0.25">
      <c r="B24" s="66" t="s">
        <v>57</v>
      </c>
      <c r="C24" s="66"/>
      <c r="D24" s="66"/>
      <c r="E24" s="66"/>
      <c r="F24" s="66"/>
      <c r="G24" s="66"/>
      <c r="H24" s="66"/>
      <c r="I24" s="66"/>
      <c r="J24" s="66"/>
      <c r="K24" s="66"/>
    </row>
    <row r="25" spans="2:18" ht="20.100000000000001" customHeight="1" x14ac:dyDescent="0.25">
      <c r="B25" s="66" t="s">
        <v>58</v>
      </c>
      <c r="C25" s="66"/>
      <c r="D25" s="66"/>
      <c r="E25" s="66"/>
      <c r="F25" s="66"/>
      <c r="G25" s="66"/>
      <c r="H25" s="66"/>
      <c r="I25" s="66"/>
      <c r="J25" s="66"/>
      <c r="K25" s="66"/>
    </row>
    <row r="26" spans="2:18" ht="20.100000000000001" customHeight="1" x14ac:dyDescent="0.25">
      <c r="B26" s="66" t="s">
        <v>59</v>
      </c>
      <c r="C26" s="66"/>
      <c r="D26" s="66"/>
      <c r="E26" s="66"/>
      <c r="F26" s="66"/>
      <c r="G26" s="66"/>
      <c r="H26" s="66"/>
      <c r="I26" s="66"/>
      <c r="J26" s="66"/>
      <c r="K26" s="66"/>
    </row>
    <row r="27" spans="2:18" ht="20.100000000000001" customHeight="1" x14ac:dyDescent="0.25"/>
    <row r="28" spans="2:18" ht="20.100000000000001" customHeight="1" x14ac:dyDescent="0.25"/>
    <row r="29" spans="2:18" ht="20.100000000000001" customHeight="1" x14ac:dyDescent="0.25"/>
    <row r="30" spans="2:18" ht="20.100000000000001" customHeight="1" x14ac:dyDescent="0.25">
      <c r="K30" s="8" t="s">
        <v>55</v>
      </c>
    </row>
    <row r="31" spans="2:18" ht="20.100000000000001" customHeight="1" x14ac:dyDescent="0.25"/>
    <row r="32" spans="2:18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</sheetData>
  <sheetProtection password="C738" sheet="1" objects="1" scenarios="1"/>
  <mergeCells count="28">
    <mergeCell ref="B14:D14"/>
    <mergeCell ref="G16:Q16"/>
    <mergeCell ref="A3:B3"/>
    <mergeCell ref="A5:B5"/>
    <mergeCell ref="A7:B7"/>
    <mergeCell ref="A9:B9"/>
    <mergeCell ref="A11:B11"/>
    <mergeCell ref="I4:R4"/>
    <mergeCell ref="I3:R3"/>
    <mergeCell ref="I8:R8"/>
    <mergeCell ref="M9:R9"/>
    <mergeCell ref="I11:R11"/>
    <mergeCell ref="I5:R5"/>
    <mergeCell ref="I6:R6"/>
    <mergeCell ref="I7:R7"/>
    <mergeCell ref="B23:J23"/>
    <mergeCell ref="B24:K24"/>
    <mergeCell ref="B25:K25"/>
    <mergeCell ref="G17:Q17"/>
    <mergeCell ref="G15:Q15"/>
    <mergeCell ref="I12:R12"/>
    <mergeCell ref="G14:M14"/>
    <mergeCell ref="B26:K26"/>
    <mergeCell ref="B15:D15"/>
    <mergeCell ref="B16:D16"/>
    <mergeCell ref="B17:D17"/>
    <mergeCell ref="G19:P19"/>
    <mergeCell ref="G20:P20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2"/>
  <sheetViews>
    <sheetView workbookViewId="0">
      <selection activeCell="F11" sqref="F11"/>
    </sheetView>
  </sheetViews>
  <sheetFormatPr defaultRowHeight="20.100000000000001" customHeight="1" x14ac:dyDescent="0.25"/>
  <cols>
    <col min="1" max="21" width="9.7109375" style="17" customWidth="1"/>
    <col min="22" max="16384" width="9.140625" style="17"/>
  </cols>
  <sheetData>
    <row r="1" spans="2:22" ht="20.100000000000001" customHeight="1" x14ac:dyDescent="0.25">
      <c r="C1" s="18"/>
      <c r="D1" s="19"/>
      <c r="E1" s="19"/>
      <c r="F1" s="19"/>
      <c r="G1" s="19"/>
      <c r="H1" s="20"/>
      <c r="I1" s="18"/>
      <c r="M1" s="21"/>
    </row>
    <row r="2" spans="2:22" ht="20.100000000000001" customHeight="1" x14ac:dyDescent="0.35">
      <c r="C2" s="22"/>
      <c r="E2" s="70"/>
      <c r="F2" s="71"/>
      <c r="G2" s="71"/>
      <c r="H2" s="71"/>
      <c r="I2" s="71"/>
      <c r="J2" s="71"/>
      <c r="K2" s="71"/>
      <c r="M2" s="23"/>
    </row>
    <row r="3" spans="2:22" ht="20.100000000000001" customHeight="1" x14ac:dyDescent="0.25">
      <c r="C3" s="22"/>
      <c r="M3" s="23"/>
    </row>
    <row r="4" spans="2:22" s="24" customFormat="1" ht="20.100000000000001" customHeight="1" x14ac:dyDescent="0.3">
      <c r="D4" s="25"/>
      <c r="E4" s="25"/>
      <c r="F4" s="25"/>
      <c r="G4" s="25"/>
      <c r="H4" s="25"/>
      <c r="M4" s="26"/>
      <c r="P4" s="27"/>
    </row>
    <row r="5" spans="2:22" s="24" customFormat="1" ht="20.100000000000001" customHeight="1" x14ac:dyDescent="0.3">
      <c r="E5" s="72" t="s">
        <v>60</v>
      </c>
      <c r="F5" s="72"/>
      <c r="G5" s="72"/>
      <c r="H5" s="72"/>
      <c r="I5" s="72"/>
      <c r="J5" s="72"/>
      <c r="K5" s="72"/>
      <c r="L5" s="72"/>
      <c r="M5" s="26"/>
      <c r="P5" s="27"/>
    </row>
    <row r="6" spans="2:22" s="24" customFormat="1" ht="20.100000000000001" customHeight="1" x14ac:dyDescent="0.3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6"/>
      <c r="N6" s="28"/>
      <c r="O6" s="28"/>
      <c r="P6" s="26"/>
      <c r="Q6" s="28"/>
      <c r="R6" s="28"/>
      <c r="S6" s="28"/>
      <c r="T6" s="28"/>
      <c r="U6" s="28"/>
      <c r="V6" s="28"/>
    </row>
    <row r="7" spans="2:22" s="24" customFormat="1" ht="20.100000000000001" customHeight="1" x14ac:dyDescent="0.3">
      <c r="B7" s="28"/>
      <c r="C7" s="29"/>
      <c r="D7" s="28"/>
      <c r="E7" s="28" t="s">
        <v>61</v>
      </c>
      <c r="F7" s="28">
        <v>4</v>
      </c>
      <c r="G7" s="55">
        <v>5</v>
      </c>
      <c r="H7" s="28">
        <v>6</v>
      </c>
      <c r="I7" s="28">
        <v>7</v>
      </c>
      <c r="J7" s="55">
        <v>8</v>
      </c>
      <c r="K7" s="28">
        <v>9</v>
      </c>
      <c r="L7" s="55">
        <v>10</v>
      </c>
      <c r="M7" s="56">
        <v>11</v>
      </c>
      <c r="N7" s="28">
        <v>12</v>
      </c>
      <c r="O7" s="28" t="s">
        <v>61</v>
      </c>
      <c r="P7" s="26"/>
      <c r="Q7" s="28"/>
      <c r="R7" s="28"/>
      <c r="S7" s="28"/>
      <c r="T7" s="28"/>
      <c r="U7" s="30">
        <f>IF(G7=5,1,0)</f>
        <v>1</v>
      </c>
      <c r="V7" s="28"/>
    </row>
    <row r="8" spans="2:22" s="24" customFormat="1" ht="20.100000000000001" customHeight="1" x14ac:dyDescent="0.3">
      <c r="B8" s="28"/>
      <c r="C8" s="29"/>
      <c r="D8" s="28"/>
      <c r="E8" s="28" t="s">
        <v>93</v>
      </c>
      <c r="F8" s="28"/>
      <c r="G8" s="28"/>
      <c r="H8" s="28"/>
      <c r="I8" s="28"/>
      <c r="J8" s="28"/>
      <c r="K8" s="28"/>
      <c r="L8" s="28"/>
      <c r="M8" s="26"/>
      <c r="N8" s="28"/>
      <c r="O8" s="28"/>
      <c r="P8" s="26"/>
      <c r="Q8" s="28"/>
      <c r="R8" s="28"/>
      <c r="S8" s="28"/>
      <c r="T8" s="28"/>
      <c r="U8" s="30">
        <f>IF(J7=8,1,0)</f>
        <v>1</v>
      </c>
      <c r="V8" s="28"/>
    </row>
    <row r="9" spans="2:22" s="24" customFormat="1" ht="20.100000000000001" customHeight="1" x14ac:dyDescent="0.3">
      <c r="B9" s="28"/>
      <c r="C9" s="28"/>
      <c r="D9" s="28"/>
      <c r="E9" s="72" t="s">
        <v>62</v>
      </c>
      <c r="F9" s="72"/>
      <c r="G9" s="72"/>
      <c r="H9" s="72"/>
      <c r="I9" s="72"/>
      <c r="J9" s="72"/>
      <c r="K9" s="72"/>
      <c r="L9" s="72"/>
      <c r="M9" s="26"/>
      <c r="N9" s="28"/>
      <c r="O9" s="28"/>
      <c r="P9" s="26"/>
      <c r="Q9" s="28"/>
      <c r="R9" s="28"/>
      <c r="S9" s="28"/>
      <c r="T9" s="28"/>
      <c r="U9" s="30">
        <f>IF(L7=10,1,0)</f>
        <v>1</v>
      </c>
      <c r="V9" s="28"/>
    </row>
    <row r="10" spans="2:22" s="24" customFormat="1" ht="20.100000000000001" customHeight="1" x14ac:dyDescent="0.3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6"/>
      <c r="N10" s="28"/>
      <c r="O10" s="28"/>
      <c r="P10" s="26"/>
      <c r="Q10" s="28"/>
      <c r="R10" s="28"/>
      <c r="S10" s="28"/>
      <c r="T10" s="28"/>
      <c r="U10" s="30">
        <f>IF(M7=11,1,0)</f>
        <v>1</v>
      </c>
      <c r="V10" s="28"/>
    </row>
    <row r="11" spans="2:22" s="24" customFormat="1" ht="20.100000000000001" customHeight="1" x14ac:dyDescent="0.3">
      <c r="B11" s="28"/>
      <c r="C11" s="28"/>
      <c r="D11" s="28"/>
      <c r="E11" s="28">
        <v>9</v>
      </c>
      <c r="F11" s="55"/>
      <c r="G11" s="28">
        <v>6</v>
      </c>
      <c r="H11" s="28"/>
      <c r="I11" s="28"/>
      <c r="J11" s="28">
        <v>13</v>
      </c>
      <c r="K11" s="55"/>
      <c r="L11" s="28">
        <v>10</v>
      </c>
      <c r="M11" s="26"/>
      <c r="N11" s="28"/>
      <c r="O11" s="28"/>
      <c r="P11" s="26"/>
      <c r="Q11" s="28"/>
      <c r="R11" s="28"/>
      <c r="S11" s="28"/>
      <c r="T11" s="28"/>
      <c r="U11" s="30">
        <f>IF(F11="&gt;",1,0)</f>
        <v>0</v>
      </c>
      <c r="V11" s="28"/>
    </row>
    <row r="12" spans="2:22" s="24" customFormat="1" ht="20.100000000000001" customHeight="1" x14ac:dyDescent="0.3">
      <c r="B12" s="28"/>
      <c r="C12" s="29"/>
      <c r="D12" s="28"/>
      <c r="E12" s="28">
        <v>14</v>
      </c>
      <c r="F12" s="55"/>
      <c r="G12" s="28">
        <v>15</v>
      </c>
      <c r="H12" s="28"/>
      <c r="I12" s="28"/>
      <c r="J12" s="28">
        <v>1</v>
      </c>
      <c r="K12" s="55"/>
      <c r="L12" s="28">
        <v>0</v>
      </c>
      <c r="M12" s="26"/>
      <c r="N12" s="28"/>
      <c r="O12" s="28"/>
      <c r="P12" s="26"/>
      <c r="Q12" s="28"/>
      <c r="R12" s="28"/>
      <c r="S12" s="28"/>
      <c r="T12" s="28"/>
      <c r="U12" s="30">
        <f>IF(F12="&lt;",1,0)</f>
        <v>0</v>
      </c>
      <c r="V12" s="28"/>
    </row>
    <row r="13" spans="2:22" s="24" customFormat="1" ht="20.100000000000001" customHeight="1" x14ac:dyDescent="0.3">
      <c r="B13" s="28"/>
      <c r="C13" s="29"/>
      <c r="D13" s="28"/>
      <c r="E13" s="28">
        <v>8</v>
      </c>
      <c r="F13" s="55"/>
      <c r="G13" s="28">
        <v>18</v>
      </c>
      <c r="H13" s="28"/>
      <c r="I13" s="28"/>
      <c r="J13" s="28">
        <v>4</v>
      </c>
      <c r="K13" s="55"/>
      <c r="L13" s="28">
        <v>14</v>
      </c>
      <c r="M13" s="26"/>
      <c r="N13" s="28"/>
      <c r="O13" s="28"/>
      <c r="P13" s="26"/>
      <c r="Q13" s="28"/>
      <c r="R13" s="28"/>
      <c r="S13" s="28"/>
      <c r="T13" s="28"/>
      <c r="U13" s="30">
        <f>IF(F13="&lt;",1,0)</f>
        <v>0</v>
      </c>
      <c r="V13" s="28"/>
    </row>
    <row r="14" spans="2:22" s="24" customFormat="1" ht="20.100000000000001" customHeight="1" x14ac:dyDescent="0.3">
      <c r="B14" s="28"/>
      <c r="C14" s="28"/>
      <c r="D14" s="28"/>
      <c r="E14" s="28">
        <v>20</v>
      </c>
      <c r="F14" s="55"/>
      <c r="G14" s="28">
        <v>17</v>
      </c>
      <c r="H14" s="28"/>
      <c r="I14" s="28"/>
      <c r="J14" s="28">
        <v>11</v>
      </c>
      <c r="K14" s="55"/>
      <c r="L14" s="28">
        <v>16</v>
      </c>
      <c r="M14" s="26"/>
      <c r="N14" s="28"/>
      <c r="O14" s="28"/>
      <c r="P14" s="26"/>
      <c r="Q14" s="28"/>
      <c r="R14" s="28"/>
      <c r="S14" s="28"/>
      <c r="T14" s="28"/>
      <c r="U14" s="30">
        <f>IF(F14="&gt;",1,0)</f>
        <v>0</v>
      </c>
      <c r="V14" s="28"/>
    </row>
    <row r="15" spans="2:22" s="24" customFormat="1" ht="20.100000000000001" customHeight="1" x14ac:dyDescent="0.3">
      <c r="B15" s="28"/>
      <c r="C15" s="28"/>
      <c r="D15" s="28"/>
      <c r="E15" s="28">
        <v>11</v>
      </c>
      <c r="F15" s="55"/>
      <c r="G15" s="28">
        <v>19</v>
      </c>
      <c r="H15" s="28"/>
      <c r="I15" s="28"/>
      <c r="J15" s="28">
        <v>9</v>
      </c>
      <c r="K15" s="55"/>
      <c r="L15" s="28">
        <v>8</v>
      </c>
      <c r="M15" s="26"/>
      <c r="N15" s="28"/>
      <c r="O15" s="28"/>
      <c r="P15" s="26"/>
      <c r="Q15" s="28"/>
      <c r="R15" s="28"/>
      <c r="S15" s="28"/>
      <c r="T15" s="28"/>
      <c r="U15" s="30">
        <f>IF(F15="&lt;",1,0)</f>
        <v>0</v>
      </c>
      <c r="V15" s="28"/>
    </row>
    <row r="16" spans="2:22" s="24" customFormat="1" ht="20.100000000000001" customHeight="1" x14ac:dyDescent="0.3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6"/>
      <c r="N16" s="28"/>
      <c r="O16" s="28"/>
      <c r="P16" s="26"/>
      <c r="Q16" s="28"/>
      <c r="R16" s="28"/>
      <c r="S16" s="28"/>
      <c r="T16" s="28"/>
      <c r="U16" s="30">
        <f>IF(K11="&gt;",1,0)</f>
        <v>0</v>
      </c>
      <c r="V16" s="28"/>
    </row>
    <row r="17" spans="2:22" s="24" customFormat="1" ht="20.100000000000001" customHeight="1" x14ac:dyDescent="0.3">
      <c r="B17" s="28"/>
      <c r="C17" s="29"/>
      <c r="D17" s="28"/>
      <c r="E17" s="72" t="s">
        <v>63</v>
      </c>
      <c r="F17" s="72"/>
      <c r="G17" s="72"/>
      <c r="H17" s="72"/>
      <c r="I17" s="72"/>
      <c r="J17" s="72"/>
      <c r="K17" s="72"/>
      <c r="L17" s="72"/>
      <c r="M17" s="26"/>
      <c r="N17" s="28"/>
      <c r="O17" s="28"/>
      <c r="P17" s="26"/>
      <c r="Q17" s="28"/>
      <c r="R17" s="28"/>
      <c r="S17" s="28"/>
      <c r="T17" s="28"/>
      <c r="U17" s="30">
        <f>IF(K12="&gt;",1,0)</f>
        <v>0</v>
      </c>
      <c r="V17" s="28"/>
    </row>
    <row r="18" spans="2:22" s="24" customFormat="1" ht="20.100000000000001" customHeight="1" x14ac:dyDescent="0.3">
      <c r="B18" s="28"/>
      <c r="C18" s="29"/>
      <c r="D18" s="28"/>
      <c r="E18" s="28"/>
      <c r="F18" s="28"/>
      <c r="G18" s="28"/>
      <c r="H18" s="28"/>
      <c r="I18" s="28"/>
      <c r="J18" s="28"/>
      <c r="K18" s="28"/>
      <c r="L18" s="28"/>
      <c r="M18" s="26"/>
      <c r="N18" s="28"/>
      <c r="O18" s="28"/>
      <c r="P18" s="26"/>
      <c r="Q18" s="28"/>
      <c r="R18" s="28"/>
      <c r="S18" s="28"/>
      <c r="T18" s="28"/>
      <c r="U18" s="30">
        <f>IF(K13="&lt;",1,0)</f>
        <v>0</v>
      </c>
      <c r="V18" s="28"/>
    </row>
    <row r="19" spans="2:22" s="24" customFormat="1" ht="20.100000000000001" customHeight="1" x14ac:dyDescent="0.3">
      <c r="B19" s="31"/>
      <c r="C19" s="31"/>
      <c r="D19" s="31"/>
      <c r="E19" s="73" t="s">
        <v>64</v>
      </c>
      <c r="F19" s="73"/>
      <c r="G19" s="57"/>
      <c r="H19" s="74" t="s">
        <v>65</v>
      </c>
      <c r="I19" s="73"/>
      <c r="J19" s="31"/>
      <c r="K19" s="73" t="s">
        <v>66</v>
      </c>
      <c r="L19" s="73"/>
      <c r="M19" s="58"/>
      <c r="N19" s="73" t="s">
        <v>67</v>
      </c>
      <c r="O19" s="73"/>
      <c r="P19" s="32"/>
      <c r="Q19" s="31"/>
      <c r="R19" s="31"/>
      <c r="S19" s="31"/>
      <c r="T19" s="31"/>
      <c r="U19" s="30">
        <f>IF(K14="&lt;",1,0)</f>
        <v>0</v>
      </c>
      <c r="V19" s="31"/>
    </row>
    <row r="20" spans="2:22" s="24" customFormat="1" ht="20.100000000000001" customHeight="1" x14ac:dyDescent="0.3">
      <c r="B20" s="31"/>
      <c r="C20" s="31"/>
      <c r="D20" s="32"/>
      <c r="E20" s="75"/>
      <c r="F20" s="75"/>
      <c r="G20" s="32"/>
      <c r="H20" s="76"/>
      <c r="I20" s="76"/>
      <c r="J20" s="31"/>
      <c r="K20" s="76"/>
      <c r="L20" s="76"/>
      <c r="M20" s="32"/>
      <c r="N20" s="76"/>
      <c r="O20" s="76"/>
      <c r="P20" s="32"/>
      <c r="Q20" s="31"/>
      <c r="R20" s="31"/>
      <c r="S20" s="31"/>
      <c r="T20" s="31"/>
      <c r="U20" s="30">
        <f>IF(K15="&gt;",1,0)</f>
        <v>0</v>
      </c>
      <c r="V20" s="31"/>
    </row>
    <row r="21" spans="2:22" s="24" customFormat="1" ht="20.100000000000001" customHeight="1" x14ac:dyDescent="0.3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31"/>
      <c r="O21" s="31"/>
      <c r="P21" s="32"/>
      <c r="Q21" s="31"/>
      <c r="R21" s="31"/>
      <c r="S21" s="31"/>
      <c r="T21" s="31"/>
      <c r="U21" s="30">
        <f>IF(E20="6",1,0)</f>
        <v>0</v>
      </c>
      <c r="V21" s="31"/>
    </row>
    <row r="22" spans="2:22" s="24" customFormat="1" ht="20.100000000000001" customHeight="1" x14ac:dyDescent="0.3">
      <c r="B22" s="31"/>
      <c r="C22" s="33"/>
      <c r="D22" s="31"/>
      <c r="E22" s="73" t="s">
        <v>68</v>
      </c>
      <c r="F22" s="73"/>
      <c r="G22" s="57"/>
      <c r="H22" s="73" t="s">
        <v>69</v>
      </c>
      <c r="I22" s="73"/>
      <c r="J22" s="31"/>
      <c r="K22" s="73" t="s">
        <v>70</v>
      </c>
      <c r="L22" s="77"/>
      <c r="M22" s="58"/>
      <c r="N22" s="74" t="s">
        <v>71</v>
      </c>
      <c r="O22" s="73"/>
      <c r="P22" s="32"/>
      <c r="Q22" s="31"/>
      <c r="R22" s="31"/>
      <c r="S22" s="31"/>
      <c r="T22" s="31"/>
      <c r="U22" s="30">
        <f>IF(H20="9",1,0)</f>
        <v>0</v>
      </c>
      <c r="V22" s="31"/>
    </row>
    <row r="23" spans="2:22" s="24" customFormat="1" ht="20.100000000000001" customHeight="1" x14ac:dyDescent="0.3">
      <c r="B23" s="31"/>
      <c r="C23" s="33"/>
      <c r="D23" s="31"/>
      <c r="E23" s="76"/>
      <c r="F23" s="76"/>
      <c r="G23" s="31"/>
      <c r="H23" s="76"/>
      <c r="I23" s="76"/>
      <c r="J23" s="31"/>
      <c r="K23" s="76"/>
      <c r="L23" s="76"/>
      <c r="M23" s="32"/>
      <c r="N23" s="76"/>
      <c r="O23" s="76"/>
      <c r="P23" s="32"/>
      <c r="Q23" s="31"/>
      <c r="R23" s="31"/>
      <c r="S23" s="31"/>
      <c r="T23" s="31"/>
      <c r="U23" s="30">
        <f>IF(G19="&lt;",1,0)</f>
        <v>0</v>
      </c>
      <c r="V23" s="31"/>
    </row>
    <row r="24" spans="2:22" s="24" customFormat="1" ht="20.100000000000001" customHeight="1" x14ac:dyDescent="0.3">
      <c r="B24" s="28"/>
      <c r="C24" s="28"/>
      <c r="D24" s="34"/>
      <c r="E24" s="28"/>
      <c r="F24" s="28"/>
      <c r="G24" s="28"/>
      <c r="H24" s="28"/>
      <c r="I24" s="28"/>
      <c r="J24" s="28"/>
      <c r="K24" s="28"/>
      <c r="L24" s="28"/>
      <c r="M24" s="26"/>
      <c r="N24" s="28"/>
      <c r="O24" s="28"/>
      <c r="P24" s="26"/>
      <c r="Q24" s="28"/>
      <c r="R24" s="28"/>
      <c r="S24" s="28"/>
      <c r="T24" s="28"/>
      <c r="U24" s="30">
        <f>IF(K20="10",1,0)</f>
        <v>0</v>
      </c>
      <c r="V24" s="28"/>
    </row>
    <row r="25" spans="2:22" s="24" customFormat="1" ht="20.100000000000001" customHeight="1" x14ac:dyDescent="0.3">
      <c r="B25" s="28"/>
      <c r="C25" s="28"/>
      <c r="D25" s="26"/>
      <c r="E25" s="35" t="s">
        <v>72</v>
      </c>
      <c r="F25" s="35"/>
      <c r="G25" s="35"/>
      <c r="H25" s="35"/>
      <c r="I25" s="35"/>
      <c r="J25" s="35"/>
      <c r="K25" s="35"/>
      <c r="L25" s="35"/>
      <c r="M25" s="26"/>
      <c r="N25" s="28"/>
      <c r="O25" s="28"/>
      <c r="P25" s="26"/>
      <c r="Q25" s="28"/>
      <c r="R25" s="28"/>
      <c r="S25" s="28"/>
      <c r="T25" s="28"/>
      <c r="U25" s="30">
        <f>IF(N20="12",1,0)</f>
        <v>0</v>
      </c>
      <c r="V25" s="28"/>
    </row>
    <row r="26" spans="2:22" s="24" customFormat="1" ht="20.100000000000001" customHeight="1" x14ac:dyDescent="0.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6"/>
      <c r="N26" s="28"/>
      <c r="O26" s="28"/>
      <c r="P26" s="26"/>
      <c r="Q26" s="28"/>
      <c r="R26" s="28"/>
      <c r="S26" s="28"/>
      <c r="T26" s="28"/>
      <c r="U26" s="30">
        <f>IF(M19="&lt;",1,0)</f>
        <v>0</v>
      </c>
      <c r="V26" s="28"/>
    </row>
    <row r="27" spans="2:22" s="24" customFormat="1" ht="20.100000000000001" customHeight="1" x14ac:dyDescent="0.3">
      <c r="B27" s="28"/>
      <c r="C27" s="29"/>
      <c r="D27" s="28"/>
      <c r="E27" s="78" t="s">
        <v>73</v>
      </c>
      <c r="F27" s="78"/>
      <c r="G27" s="79"/>
      <c r="H27" s="55"/>
      <c r="I27" s="36" t="s">
        <v>74</v>
      </c>
      <c r="J27" s="28"/>
      <c r="K27" s="28"/>
      <c r="L27" s="78" t="s">
        <v>75</v>
      </c>
      <c r="M27" s="78"/>
      <c r="N27" s="55"/>
      <c r="O27" s="36" t="s">
        <v>76</v>
      </c>
      <c r="P27" s="26"/>
      <c r="Q27" s="28"/>
      <c r="R27" s="28"/>
      <c r="S27" s="28"/>
      <c r="T27" s="28"/>
      <c r="U27" s="30">
        <f>IF(E23="15",1,0)</f>
        <v>0</v>
      </c>
      <c r="V27" s="28"/>
    </row>
    <row r="28" spans="2:22" s="24" customFormat="1" ht="20.100000000000001" customHeight="1" x14ac:dyDescent="0.3">
      <c r="B28" s="28"/>
      <c r="C28" s="29"/>
      <c r="D28" s="28"/>
      <c r="E28" s="37"/>
      <c r="F28" s="78" t="s">
        <v>77</v>
      </c>
      <c r="G28" s="79"/>
      <c r="H28" s="55"/>
      <c r="I28" s="36" t="s">
        <v>78</v>
      </c>
      <c r="J28" s="28"/>
      <c r="K28" s="28"/>
      <c r="L28" s="78" t="s">
        <v>79</v>
      </c>
      <c r="M28" s="78"/>
      <c r="N28" s="55"/>
      <c r="O28" s="36" t="s">
        <v>74</v>
      </c>
      <c r="P28" s="26"/>
      <c r="Q28" s="28"/>
      <c r="R28" s="28"/>
      <c r="S28" s="28"/>
      <c r="T28" s="28"/>
      <c r="U28" s="30">
        <f>IF(H23="19",1,0)</f>
        <v>0</v>
      </c>
      <c r="V28" s="28"/>
    </row>
    <row r="29" spans="2:22" s="24" customFormat="1" ht="20.100000000000001" customHeight="1" x14ac:dyDescent="0.3">
      <c r="B29" s="28"/>
      <c r="C29" s="29"/>
      <c r="D29" s="28"/>
      <c r="E29" s="37"/>
      <c r="F29" s="78" t="s">
        <v>80</v>
      </c>
      <c r="G29" s="79"/>
      <c r="H29" s="38">
        <v>11</v>
      </c>
      <c r="I29" s="38" t="s">
        <v>81</v>
      </c>
      <c r="J29" s="28"/>
      <c r="K29" s="28"/>
      <c r="L29" s="78" t="s">
        <v>82</v>
      </c>
      <c r="M29" s="78"/>
      <c r="N29" s="55"/>
      <c r="O29" s="36" t="s">
        <v>83</v>
      </c>
      <c r="P29" s="26"/>
      <c r="Q29" s="28"/>
      <c r="R29" s="28"/>
      <c r="S29" s="28"/>
      <c r="T29" s="28"/>
      <c r="U29" s="30">
        <f>IF(G22="&lt;",1,0)</f>
        <v>0</v>
      </c>
      <c r="V29" s="28"/>
    </row>
    <row r="30" spans="2:22" s="24" customFormat="1" ht="20.100000000000001" customHeight="1" x14ac:dyDescent="0.3">
      <c r="B30" s="28"/>
      <c r="C30" s="28"/>
      <c r="D30" s="39"/>
      <c r="E30" s="40"/>
      <c r="F30" s="80" t="s">
        <v>84</v>
      </c>
      <c r="G30" s="81"/>
      <c r="H30" s="55"/>
      <c r="I30" s="36" t="s">
        <v>76</v>
      </c>
      <c r="J30" s="28"/>
      <c r="K30" s="28"/>
      <c r="L30" s="78" t="s">
        <v>85</v>
      </c>
      <c r="M30" s="78"/>
      <c r="N30" s="55"/>
      <c r="O30" s="36" t="s">
        <v>86</v>
      </c>
      <c r="P30" s="26"/>
      <c r="Q30" s="28"/>
      <c r="R30" s="39"/>
      <c r="S30" s="28"/>
      <c r="T30" s="28"/>
      <c r="U30" s="30">
        <f>IF(K23="17",1,0)</f>
        <v>0</v>
      </c>
      <c r="V30" s="28"/>
    </row>
    <row r="31" spans="2:22" s="24" customFormat="1" ht="20.100000000000001" customHeight="1" x14ac:dyDescent="0.3">
      <c r="B31" s="28"/>
      <c r="C31" s="28"/>
      <c r="D31" s="39"/>
      <c r="E31" s="37"/>
      <c r="F31" s="78" t="s">
        <v>87</v>
      </c>
      <c r="G31" s="79"/>
      <c r="H31" s="55"/>
      <c r="I31" s="36" t="s">
        <v>81</v>
      </c>
      <c r="J31" s="28"/>
      <c r="K31" s="28"/>
      <c r="L31" s="78" t="s">
        <v>88</v>
      </c>
      <c r="M31" s="78"/>
      <c r="N31" s="55"/>
      <c r="O31" s="36" t="s">
        <v>74</v>
      </c>
      <c r="P31" s="26"/>
      <c r="Q31" s="28"/>
      <c r="R31" s="39"/>
      <c r="S31" s="28"/>
      <c r="T31" s="28"/>
      <c r="U31" s="30">
        <f>IF(N23="15",1,0)</f>
        <v>0</v>
      </c>
      <c r="V31" s="28"/>
    </row>
    <row r="32" spans="2:22" s="24" customFormat="1" ht="20.100000000000001" customHeight="1" x14ac:dyDescent="0.3">
      <c r="B32" s="28"/>
      <c r="C32" s="29"/>
      <c r="D32" s="39"/>
      <c r="E32" s="28"/>
      <c r="F32" s="28"/>
      <c r="G32" s="28"/>
      <c r="H32" s="28"/>
      <c r="I32" s="28"/>
      <c r="J32" s="28"/>
      <c r="K32" s="28"/>
      <c r="L32" s="28"/>
      <c r="M32" s="26"/>
      <c r="N32" s="28"/>
      <c r="O32" s="28"/>
      <c r="P32" s="26"/>
      <c r="Q32" s="28"/>
      <c r="R32" s="39"/>
      <c r="S32" s="28"/>
      <c r="T32" s="28"/>
      <c r="U32" s="30">
        <f>IF(M22="&gt;",1,0)</f>
        <v>0</v>
      </c>
      <c r="V32" s="28"/>
    </row>
    <row r="33" spans="2:22" s="24" customFormat="1" ht="20.100000000000001" customHeight="1" x14ac:dyDescent="0.3">
      <c r="B33" s="28"/>
      <c r="C33" s="29"/>
      <c r="D33" s="39"/>
      <c r="E33" s="72" t="s">
        <v>89</v>
      </c>
      <c r="F33" s="72"/>
      <c r="G33" s="72"/>
      <c r="H33" s="28"/>
      <c r="I33" s="28"/>
      <c r="J33" s="28"/>
      <c r="K33" s="28"/>
      <c r="L33" s="28"/>
      <c r="M33" s="26"/>
      <c r="N33" s="28"/>
      <c r="O33" s="28"/>
      <c r="P33" s="26"/>
      <c r="Q33" s="28"/>
      <c r="R33" s="39"/>
      <c r="S33" s="28"/>
      <c r="T33" s="28"/>
      <c r="U33" s="30">
        <f>IF(H27=5,1,0)</f>
        <v>0</v>
      </c>
      <c r="V33" s="28"/>
    </row>
    <row r="34" spans="2:22" s="24" customFormat="1" ht="20.100000000000001" customHeight="1" x14ac:dyDescent="0.3">
      <c r="B34" s="28"/>
      <c r="C34" s="28"/>
      <c r="D34" s="28"/>
      <c r="E34" s="28"/>
      <c r="F34" s="28"/>
      <c r="G34" s="38">
        <v>11</v>
      </c>
      <c r="H34" s="41">
        <v>5</v>
      </c>
      <c r="I34" s="41">
        <v>19</v>
      </c>
      <c r="J34" s="41">
        <v>8</v>
      </c>
      <c r="K34" s="41">
        <v>16</v>
      </c>
      <c r="L34" s="41">
        <v>15</v>
      </c>
      <c r="M34" s="42">
        <v>13</v>
      </c>
      <c r="N34" s="41">
        <v>17</v>
      </c>
      <c r="O34" s="41">
        <v>6</v>
      </c>
      <c r="P34" s="42">
        <v>10</v>
      </c>
      <c r="Q34" s="28"/>
      <c r="R34" s="28"/>
      <c r="S34" s="28"/>
      <c r="T34" s="28"/>
      <c r="U34" s="30">
        <f>IF(H28=8,1,0)</f>
        <v>0</v>
      </c>
      <c r="V34" s="28"/>
    </row>
    <row r="35" spans="2:22" s="24" customFormat="1" ht="20.100000000000001" customHeight="1" x14ac:dyDescent="0.3">
      <c r="B35" s="28"/>
      <c r="C35" s="28"/>
      <c r="D35" s="26"/>
      <c r="E35" s="26"/>
      <c r="F35" s="26"/>
      <c r="G35" s="43" t="s">
        <v>81</v>
      </c>
      <c r="H35" s="59"/>
      <c r="I35" s="59"/>
      <c r="J35" s="59"/>
      <c r="K35" s="59"/>
      <c r="L35" s="59"/>
      <c r="M35" s="60"/>
      <c r="N35" s="59"/>
      <c r="O35" s="59"/>
      <c r="P35" s="60"/>
      <c r="Q35" s="28"/>
      <c r="R35" s="28"/>
      <c r="S35" s="28"/>
      <c r="T35" s="28"/>
      <c r="U35" s="30">
        <f>IF(H30=19,1,0)</f>
        <v>0</v>
      </c>
      <c r="V35" s="28"/>
    </row>
    <row r="36" spans="2:22" s="24" customFormat="1" ht="20.100000000000001" customHeight="1" x14ac:dyDescent="0.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6"/>
      <c r="N36" s="28"/>
      <c r="O36" s="28"/>
      <c r="P36" s="26"/>
      <c r="Q36" s="28"/>
      <c r="R36" s="28"/>
      <c r="S36" s="28"/>
      <c r="T36" s="28"/>
      <c r="U36" s="30">
        <f>IF(H31=16,1,0)</f>
        <v>0</v>
      </c>
      <c r="V36" s="28"/>
    </row>
    <row r="37" spans="2:22" s="24" customFormat="1" ht="20.100000000000001" customHeight="1" x14ac:dyDescent="0.3">
      <c r="B37" s="28"/>
      <c r="C37" s="29"/>
      <c r="D37" s="28"/>
      <c r="E37" s="28"/>
      <c r="F37" s="28"/>
      <c r="G37" s="28"/>
      <c r="H37" s="28"/>
      <c r="I37" s="28"/>
      <c r="J37" s="28"/>
      <c r="K37" s="28"/>
      <c r="L37" s="28"/>
      <c r="M37" s="26"/>
      <c r="N37" s="28"/>
      <c r="O37" s="28"/>
      <c r="P37" s="26"/>
      <c r="Q37" s="28"/>
      <c r="R37" s="28"/>
      <c r="S37" s="28"/>
      <c r="T37" s="28"/>
      <c r="U37" s="30">
        <f>IF(N27=13,1,0)</f>
        <v>0</v>
      </c>
      <c r="V37" s="28"/>
    </row>
    <row r="38" spans="2:22" s="24" customFormat="1" ht="20.100000000000001" customHeight="1" x14ac:dyDescent="0.3">
      <c r="B38" s="28"/>
      <c r="C38" s="29"/>
      <c r="D38" s="28"/>
      <c r="E38" s="28"/>
      <c r="F38" s="28"/>
      <c r="G38" s="28"/>
      <c r="H38" s="28"/>
      <c r="I38" s="28"/>
      <c r="J38" s="28"/>
      <c r="K38" s="28"/>
      <c r="L38" s="28"/>
      <c r="M38" s="26"/>
      <c r="N38" s="28"/>
      <c r="O38" s="28"/>
      <c r="P38" s="26"/>
      <c r="Q38" s="28"/>
      <c r="R38" s="28"/>
      <c r="S38" s="28"/>
      <c r="T38" s="28"/>
      <c r="U38" s="30">
        <f>IF(N28=15,1,0)</f>
        <v>0</v>
      </c>
      <c r="V38" s="28"/>
    </row>
    <row r="39" spans="2:22" s="24" customFormat="1" ht="20.100000000000001" customHeight="1" x14ac:dyDescent="0.3">
      <c r="B39" s="28"/>
      <c r="C39" s="29"/>
      <c r="D39" s="28"/>
      <c r="E39" s="28"/>
      <c r="F39" s="28"/>
      <c r="G39" s="28"/>
      <c r="H39" s="28"/>
      <c r="I39" s="28"/>
      <c r="J39" s="28"/>
      <c r="K39" s="28"/>
      <c r="L39" s="28"/>
      <c r="M39" s="26"/>
      <c r="N39" s="28"/>
      <c r="O39" s="28"/>
      <c r="P39" s="26"/>
      <c r="Q39" s="28"/>
      <c r="R39" s="28"/>
      <c r="S39" s="28"/>
      <c r="T39" s="28"/>
      <c r="U39" s="30">
        <f>IF(N29=6,1,0)</f>
        <v>0</v>
      </c>
      <c r="V39" s="28"/>
    </row>
    <row r="40" spans="2:22" s="24" customFormat="1" ht="20.100000000000001" customHeight="1" x14ac:dyDescent="0.3">
      <c r="B40" s="28"/>
      <c r="C40" s="26"/>
      <c r="D40" s="26"/>
      <c r="E40" s="82" t="s">
        <v>13</v>
      </c>
      <c r="F40" s="82"/>
      <c r="G40" s="82"/>
      <c r="H40" s="82"/>
      <c r="I40" s="83">
        <v>35</v>
      </c>
      <c r="J40" s="83"/>
      <c r="K40" s="28"/>
      <c r="L40" s="28"/>
      <c r="M40" s="44"/>
      <c r="N40" s="44"/>
      <c r="O40" s="28"/>
      <c r="P40" s="26"/>
      <c r="Q40" s="28"/>
      <c r="R40" s="28"/>
      <c r="S40" s="28"/>
      <c r="T40" s="28"/>
      <c r="U40" s="30">
        <f>IF(N30=17,1,0)</f>
        <v>0</v>
      </c>
      <c r="V40" s="28"/>
    </row>
    <row r="41" spans="2:22" s="24" customFormat="1" ht="20.100000000000001" customHeight="1" x14ac:dyDescent="0.3">
      <c r="B41" s="28"/>
      <c r="C41" s="28"/>
      <c r="D41" s="28"/>
      <c r="E41" s="83" t="s">
        <v>90</v>
      </c>
      <c r="F41" s="83"/>
      <c r="G41" s="83"/>
      <c r="H41" s="83"/>
      <c r="I41" s="83">
        <f>SUM(U7:U41)</f>
        <v>4</v>
      </c>
      <c r="J41" s="83"/>
      <c r="K41" s="28"/>
      <c r="L41" s="28"/>
      <c r="M41" s="26"/>
      <c r="N41" s="28"/>
      <c r="O41" s="28"/>
      <c r="P41" s="26"/>
      <c r="Q41" s="28"/>
      <c r="R41" s="28"/>
      <c r="S41" s="28"/>
      <c r="T41" s="28"/>
      <c r="U41" s="30">
        <f>IF(N31=10,1,0)</f>
        <v>0</v>
      </c>
      <c r="V41" s="28"/>
    </row>
    <row r="42" spans="2:22" s="24" customFormat="1" ht="20.100000000000001" customHeight="1" x14ac:dyDescent="0.3">
      <c r="B42" s="28"/>
      <c r="C42" s="29"/>
      <c r="D42" s="28"/>
      <c r="E42" s="83" t="s">
        <v>91</v>
      </c>
      <c r="F42" s="83"/>
      <c r="G42" s="83"/>
      <c r="H42" s="83"/>
      <c r="I42" s="84">
        <f>I41/35</f>
        <v>0.11428571428571428</v>
      </c>
      <c r="J42" s="84"/>
      <c r="K42" s="28"/>
      <c r="L42" s="28"/>
      <c r="M42" s="26"/>
      <c r="N42" s="28"/>
      <c r="O42" s="28"/>
      <c r="P42" s="26"/>
      <c r="Q42" s="28"/>
      <c r="R42" s="28"/>
      <c r="S42" s="28"/>
      <c r="T42" s="28"/>
      <c r="U42" s="45"/>
      <c r="V42" s="28"/>
    </row>
    <row r="43" spans="2:22" s="24" customFormat="1" ht="20.100000000000001" customHeight="1" x14ac:dyDescent="0.3">
      <c r="B43" s="28"/>
      <c r="C43" s="29"/>
      <c r="D43" s="28"/>
      <c r="E43" s="83" t="s">
        <v>16</v>
      </c>
      <c r="F43" s="83"/>
      <c r="G43" s="83"/>
      <c r="H43" s="83"/>
      <c r="I43" s="83">
        <f>IF(I41&gt;=32,1,IF(I41&gt;=26,2,IF(I41&gt;=18,3,IF(I41&gt;=11,4,5))))</f>
        <v>5</v>
      </c>
      <c r="J43" s="83"/>
      <c r="K43" s="28"/>
      <c r="L43" s="28"/>
      <c r="M43" s="39"/>
      <c r="N43" s="28"/>
      <c r="O43" s="28"/>
      <c r="P43" s="26"/>
      <c r="Q43" s="28"/>
      <c r="R43" s="28"/>
      <c r="S43" s="28"/>
      <c r="T43" s="28"/>
      <c r="U43" s="45"/>
      <c r="V43" s="28"/>
    </row>
    <row r="44" spans="2:22" s="24" customFormat="1" ht="20.100000000000001" customHeight="1" x14ac:dyDescent="0.3">
      <c r="B44" s="28"/>
      <c r="C44" s="29"/>
      <c r="D44" s="28"/>
      <c r="E44" s="28"/>
      <c r="F44" s="28"/>
      <c r="G44" s="28"/>
      <c r="H44" s="28"/>
      <c r="I44" s="28"/>
      <c r="J44" s="28"/>
      <c r="K44" s="28"/>
      <c r="L44" s="28"/>
      <c r="M44" s="39"/>
      <c r="N44" s="28"/>
      <c r="O44" s="28"/>
      <c r="P44" s="26"/>
      <c r="Q44" s="28"/>
      <c r="R44" s="28"/>
      <c r="S44" s="28"/>
      <c r="T44" s="28"/>
      <c r="U44" s="45"/>
      <c r="V44" s="28"/>
    </row>
    <row r="45" spans="2:22" s="24" customFormat="1" ht="20.100000000000001" customHeight="1" x14ac:dyDescent="0.3">
      <c r="B45" s="28"/>
      <c r="C45" s="29"/>
      <c r="D45" s="28"/>
      <c r="E45" s="28"/>
      <c r="F45" s="28"/>
      <c r="G45" s="28"/>
      <c r="H45" s="28"/>
      <c r="I45" s="28"/>
      <c r="J45" s="28"/>
      <c r="K45" s="28"/>
      <c r="L45" s="28"/>
      <c r="M45" s="39"/>
      <c r="N45" s="28"/>
      <c r="O45" s="28"/>
      <c r="P45" s="26"/>
      <c r="Q45" s="28"/>
      <c r="R45" s="28"/>
      <c r="S45" s="28"/>
      <c r="T45" s="28"/>
      <c r="U45" s="45"/>
      <c r="V45" s="28"/>
    </row>
    <row r="46" spans="2:22" s="24" customFormat="1" ht="20.100000000000001" customHeight="1" x14ac:dyDescent="0.3">
      <c r="B46" s="28"/>
      <c r="C46" s="29"/>
      <c r="D46" s="28"/>
      <c r="E46" s="28"/>
      <c r="F46" s="28"/>
      <c r="G46" s="28"/>
      <c r="H46" s="28"/>
      <c r="I46" s="28"/>
      <c r="J46" s="28"/>
      <c r="K46" s="28"/>
      <c r="L46" s="28"/>
      <c r="M46" s="39"/>
      <c r="N46" s="28"/>
      <c r="O46" s="28"/>
      <c r="P46" s="26"/>
      <c r="Q46" s="28"/>
      <c r="R46" s="28"/>
      <c r="S46" s="28"/>
      <c r="T46" s="28"/>
      <c r="U46" s="45"/>
      <c r="V46" s="28"/>
    </row>
    <row r="47" spans="2:22" s="24" customFormat="1" ht="20.100000000000001" customHeight="1" x14ac:dyDescent="0.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39"/>
      <c r="N47" s="28"/>
      <c r="O47" s="28"/>
      <c r="P47" s="26"/>
      <c r="Q47" s="28"/>
      <c r="R47" s="28"/>
      <c r="S47" s="28"/>
      <c r="T47" s="28"/>
      <c r="U47" s="45"/>
      <c r="V47" s="28"/>
    </row>
    <row r="48" spans="2:22" s="24" customFormat="1" ht="20.100000000000001" customHeight="1" x14ac:dyDescent="0.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39"/>
      <c r="N48" s="28"/>
      <c r="O48" s="28"/>
      <c r="P48" s="26"/>
      <c r="Q48" s="28"/>
      <c r="R48" s="28"/>
      <c r="S48" s="28"/>
      <c r="T48" s="28"/>
      <c r="U48" s="45"/>
      <c r="V48" s="28"/>
    </row>
    <row r="49" spans="2:22" s="24" customFormat="1" ht="20.100000000000001" customHeight="1" x14ac:dyDescent="0.3">
      <c r="B49" s="28"/>
      <c r="C49" s="85" t="s">
        <v>92</v>
      </c>
      <c r="D49" s="85"/>
      <c r="E49" s="85"/>
      <c r="F49" s="85"/>
      <c r="G49" s="28"/>
      <c r="H49" s="28"/>
      <c r="I49" s="28"/>
      <c r="J49" s="28"/>
      <c r="K49" s="28"/>
      <c r="L49" s="28"/>
      <c r="M49" s="39"/>
      <c r="N49" s="28"/>
      <c r="O49" s="28"/>
      <c r="P49" s="26"/>
      <c r="Q49" s="28"/>
      <c r="R49" s="28"/>
      <c r="S49" s="28"/>
      <c r="T49" s="28"/>
      <c r="U49" s="45"/>
      <c r="V49" s="28"/>
    </row>
    <row r="50" spans="2:22" s="24" customFormat="1" ht="20.100000000000001" customHeight="1" x14ac:dyDescent="0.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39"/>
      <c r="N50" s="28"/>
      <c r="O50" s="28"/>
      <c r="P50" s="26"/>
      <c r="Q50" s="28"/>
      <c r="R50" s="28"/>
      <c r="S50" s="28"/>
      <c r="T50" s="28"/>
      <c r="U50" s="45"/>
      <c r="V50" s="28"/>
    </row>
    <row r="51" spans="2:22" s="24" customFormat="1" ht="20.100000000000001" customHeight="1" x14ac:dyDescent="0.3">
      <c r="B51" s="28"/>
      <c r="C51" s="29"/>
      <c r="D51" s="28"/>
      <c r="E51" s="28"/>
      <c r="F51" s="28"/>
      <c r="G51" s="28"/>
      <c r="H51" s="28"/>
      <c r="I51" s="28"/>
      <c r="J51" s="28"/>
      <c r="K51" s="28"/>
      <c r="L51" s="28"/>
      <c r="M51" s="39"/>
      <c r="N51" s="28"/>
      <c r="O51" s="28"/>
      <c r="P51" s="26"/>
      <c r="Q51" s="28"/>
      <c r="R51" s="28"/>
      <c r="S51" s="28"/>
      <c r="T51" s="28"/>
      <c r="U51" s="45"/>
      <c r="V51" s="28"/>
    </row>
    <row r="52" spans="2:22" s="24" customFormat="1" ht="20.100000000000001" customHeight="1" x14ac:dyDescent="0.3">
      <c r="B52" s="28"/>
      <c r="C52" s="29"/>
      <c r="D52" s="28"/>
      <c r="E52" s="28"/>
      <c r="F52" s="28"/>
      <c r="G52" s="28"/>
      <c r="H52" s="28"/>
      <c r="I52" s="28"/>
      <c r="J52" s="28"/>
      <c r="K52" s="28"/>
      <c r="L52" s="28"/>
      <c r="M52" s="39"/>
      <c r="N52" s="28"/>
      <c r="O52" s="28"/>
      <c r="P52" s="26"/>
      <c r="Q52" s="28"/>
      <c r="R52" s="28"/>
      <c r="S52" s="28"/>
      <c r="T52" s="28"/>
      <c r="U52" s="45"/>
      <c r="V52" s="28"/>
    </row>
    <row r="53" spans="2:22" s="24" customFormat="1" ht="20.100000000000001" customHeight="1" x14ac:dyDescent="0.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6"/>
      <c r="N53" s="28"/>
      <c r="O53" s="28"/>
      <c r="P53" s="26"/>
      <c r="Q53" s="28"/>
      <c r="R53" s="28"/>
      <c r="S53" s="28"/>
      <c r="T53" s="28"/>
      <c r="U53" s="45"/>
      <c r="V53" s="28"/>
    </row>
    <row r="54" spans="2:22" s="24" customFormat="1" ht="20.100000000000001" customHeight="1" x14ac:dyDescent="0.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6"/>
      <c r="N54" s="28"/>
      <c r="O54" s="28"/>
      <c r="P54" s="26"/>
      <c r="Q54" s="28"/>
      <c r="R54" s="28"/>
      <c r="S54" s="28"/>
      <c r="T54" s="28"/>
      <c r="U54" s="45"/>
      <c r="V54" s="28"/>
    </row>
    <row r="55" spans="2:22" s="24" customFormat="1" ht="20.100000000000001" customHeight="1" x14ac:dyDescent="0.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6"/>
      <c r="N55" s="28"/>
      <c r="O55" s="28"/>
      <c r="P55" s="26"/>
      <c r="Q55" s="28"/>
      <c r="R55" s="28"/>
      <c r="S55" s="28"/>
      <c r="T55" s="28"/>
      <c r="U55" s="45"/>
      <c r="V55" s="28"/>
    </row>
    <row r="56" spans="2:22" s="24" customFormat="1" ht="20.100000000000001" customHeight="1" x14ac:dyDescent="0.3">
      <c r="B56" s="28"/>
      <c r="C56" s="29"/>
      <c r="D56" s="28"/>
      <c r="E56" s="28"/>
      <c r="F56" s="28"/>
      <c r="G56" s="28"/>
      <c r="H56" s="28"/>
      <c r="I56" s="28"/>
      <c r="J56" s="28"/>
      <c r="K56" s="28"/>
      <c r="L56" s="28"/>
      <c r="M56" s="26"/>
      <c r="N56" s="28"/>
      <c r="O56" s="28"/>
      <c r="P56" s="26"/>
      <c r="Q56" s="28"/>
      <c r="R56" s="28"/>
      <c r="S56" s="28"/>
      <c r="T56" s="28"/>
      <c r="U56" s="45"/>
      <c r="V56" s="28"/>
    </row>
    <row r="57" spans="2:22" s="24" customFormat="1" ht="20.100000000000001" customHeight="1" x14ac:dyDescent="0.3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6"/>
      <c r="N57" s="28"/>
      <c r="O57" s="28"/>
      <c r="P57" s="26"/>
      <c r="Q57" s="28"/>
      <c r="R57" s="28"/>
      <c r="S57" s="28"/>
      <c r="T57" s="28"/>
      <c r="U57" s="45"/>
      <c r="V57" s="28"/>
    </row>
    <row r="58" spans="2:22" s="24" customFormat="1" ht="20.100000000000001" customHeight="1" x14ac:dyDescent="0.3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6"/>
      <c r="N58" s="28"/>
      <c r="O58" s="28"/>
      <c r="P58" s="26"/>
      <c r="Q58" s="28"/>
      <c r="R58" s="28"/>
      <c r="S58" s="28"/>
      <c r="T58" s="28"/>
      <c r="U58" s="45"/>
      <c r="V58" s="28"/>
    </row>
    <row r="59" spans="2:22" s="24" customFormat="1" ht="20.100000000000001" customHeight="1" x14ac:dyDescent="0.3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6"/>
      <c r="N59" s="28"/>
      <c r="O59" s="28"/>
      <c r="P59" s="26"/>
      <c r="Q59" s="28"/>
      <c r="R59" s="28"/>
      <c r="S59" s="28"/>
      <c r="T59" s="28"/>
      <c r="U59" s="45"/>
      <c r="V59" s="28"/>
    </row>
    <row r="60" spans="2:22" s="24" customFormat="1" ht="20.100000000000001" customHeight="1" x14ac:dyDescent="0.3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6"/>
      <c r="N60" s="28"/>
      <c r="O60" s="28"/>
      <c r="P60" s="26"/>
      <c r="Q60" s="28"/>
      <c r="R60" s="28"/>
      <c r="S60" s="28"/>
      <c r="T60" s="28"/>
      <c r="U60" s="45"/>
      <c r="V60" s="28"/>
    </row>
    <row r="61" spans="2:22" s="24" customFormat="1" ht="20.100000000000001" customHeight="1" x14ac:dyDescent="0.3">
      <c r="B61" s="28"/>
      <c r="C61" s="29"/>
      <c r="D61" s="28"/>
      <c r="E61" s="28"/>
      <c r="F61" s="28"/>
      <c r="G61" s="28"/>
      <c r="H61" s="28"/>
      <c r="I61" s="28"/>
      <c r="J61" s="28"/>
      <c r="K61" s="28"/>
      <c r="L61" s="28"/>
      <c r="M61" s="26"/>
      <c r="N61" s="28"/>
      <c r="O61" s="28"/>
      <c r="P61" s="26"/>
      <c r="Q61" s="28"/>
      <c r="R61" s="28"/>
      <c r="S61" s="28"/>
      <c r="T61" s="28"/>
      <c r="U61" s="45"/>
      <c r="V61" s="28"/>
    </row>
    <row r="62" spans="2:22" s="24" customFormat="1" ht="20.100000000000001" customHeight="1" x14ac:dyDescent="0.3">
      <c r="B62" s="28"/>
      <c r="C62" s="29"/>
      <c r="D62" s="28"/>
      <c r="E62" s="28"/>
      <c r="F62" s="28"/>
      <c r="G62" s="28"/>
      <c r="H62" s="28"/>
      <c r="I62" s="28"/>
      <c r="J62" s="28"/>
      <c r="K62" s="28"/>
      <c r="L62" s="28"/>
      <c r="M62" s="26"/>
      <c r="N62" s="28"/>
      <c r="O62" s="28"/>
      <c r="P62" s="26"/>
      <c r="Q62" s="28"/>
      <c r="R62" s="28"/>
      <c r="S62" s="28"/>
      <c r="T62" s="28"/>
      <c r="U62" s="28"/>
      <c r="V62" s="28"/>
    </row>
    <row r="63" spans="2:22" s="24" customFormat="1" ht="20.100000000000001" customHeight="1" x14ac:dyDescent="0.3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6"/>
      <c r="N63" s="28"/>
      <c r="O63" s="28"/>
      <c r="P63" s="26"/>
      <c r="Q63" s="28"/>
      <c r="R63" s="28"/>
      <c r="S63" s="28"/>
      <c r="T63" s="28"/>
      <c r="U63" s="28"/>
      <c r="V63" s="28"/>
    </row>
    <row r="64" spans="2:22" s="24" customFormat="1" ht="20.100000000000001" customHeight="1" x14ac:dyDescent="0.3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6"/>
      <c r="N64" s="28"/>
      <c r="O64" s="28"/>
      <c r="P64" s="26"/>
      <c r="Q64" s="28"/>
      <c r="R64" s="28"/>
      <c r="S64" s="28"/>
      <c r="T64" s="28"/>
      <c r="U64" s="28"/>
      <c r="V64" s="28"/>
    </row>
    <row r="65" spans="2:22" s="24" customFormat="1" ht="20.100000000000001" customHeight="1" x14ac:dyDescent="0.3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6"/>
      <c r="N65" s="28"/>
      <c r="O65" s="28"/>
      <c r="P65" s="26"/>
      <c r="Q65" s="28"/>
      <c r="R65" s="28"/>
      <c r="S65" s="28"/>
      <c r="T65" s="28"/>
      <c r="U65" s="28"/>
      <c r="V65" s="28"/>
    </row>
    <row r="66" spans="2:22" s="24" customFormat="1" ht="20.100000000000001" customHeight="1" x14ac:dyDescent="0.3">
      <c r="B66" s="28"/>
      <c r="C66" s="29"/>
      <c r="D66" s="28"/>
      <c r="E66" s="28"/>
      <c r="F66" s="28"/>
      <c r="G66" s="28"/>
      <c r="H66" s="28"/>
      <c r="I66" s="28"/>
      <c r="J66" s="28"/>
      <c r="K66" s="28"/>
      <c r="L66" s="28"/>
      <c r="M66" s="26"/>
      <c r="N66" s="28"/>
      <c r="O66" s="28"/>
      <c r="P66" s="26"/>
      <c r="Q66" s="28"/>
      <c r="R66" s="28"/>
      <c r="S66" s="28"/>
      <c r="T66" s="28"/>
      <c r="U66" s="28"/>
      <c r="V66" s="28"/>
    </row>
    <row r="67" spans="2:22" s="24" customFormat="1" ht="20.100000000000001" customHeight="1" x14ac:dyDescent="0.3">
      <c r="B67" s="28"/>
      <c r="C67" s="29"/>
      <c r="D67" s="28"/>
      <c r="E67" s="28"/>
      <c r="F67" s="28"/>
      <c r="G67" s="28"/>
      <c r="H67" s="28"/>
      <c r="I67" s="28"/>
      <c r="J67" s="28"/>
      <c r="K67" s="28"/>
      <c r="L67" s="28"/>
      <c r="M67" s="26"/>
      <c r="N67" s="28"/>
      <c r="O67" s="28"/>
      <c r="P67" s="26"/>
      <c r="Q67" s="28"/>
      <c r="R67" s="28"/>
      <c r="S67" s="28"/>
      <c r="T67" s="28"/>
      <c r="U67" s="28"/>
      <c r="V67" s="28"/>
    </row>
    <row r="68" spans="2:22" s="24" customFormat="1" ht="20.100000000000001" customHeight="1" x14ac:dyDescent="0.3">
      <c r="B68" s="28"/>
      <c r="C68" s="28"/>
      <c r="D68" s="46"/>
      <c r="E68" s="28"/>
      <c r="F68" s="28"/>
      <c r="G68" s="28"/>
      <c r="H68" s="28"/>
      <c r="I68" s="28"/>
      <c r="J68" s="28"/>
      <c r="K68" s="28"/>
      <c r="L68" s="28"/>
      <c r="M68" s="26"/>
      <c r="N68" s="28"/>
      <c r="O68" s="28"/>
      <c r="P68" s="26"/>
      <c r="Q68" s="28"/>
      <c r="R68" s="28"/>
      <c r="S68" s="28"/>
      <c r="T68" s="28"/>
      <c r="U68" s="28"/>
      <c r="V68" s="28"/>
    </row>
    <row r="69" spans="2:22" s="24" customFormat="1" ht="20.100000000000001" customHeight="1" x14ac:dyDescent="0.3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6"/>
      <c r="N69" s="28"/>
      <c r="O69" s="28"/>
      <c r="P69" s="26"/>
      <c r="Q69" s="28"/>
      <c r="R69" s="28"/>
      <c r="S69" s="28"/>
      <c r="T69" s="28"/>
      <c r="U69" s="28"/>
      <c r="V69" s="28"/>
    </row>
    <row r="70" spans="2:22" s="24" customFormat="1" ht="20.100000000000001" customHeight="1" x14ac:dyDescent="0.3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6"/>
      <c r="N70" s="28"/>
      <c r="O70" s="28"/>
      <c r="P70" s="26"/>
      <c r="Q70" s="28"/>
      <c r="R70" s="28"/>
      <c r="S70" s="28"/>
      <c r="T70" s="28"/>
      <c r="U70" s="28"/>
      <c r="V70" s="28"/>
    </row>
    <row r="71" spans="2:22" s="24" customFormat="1" ht="20.100000000000001" customHeight="1" x14ac:dyDescent="0.3">
      <c r="B71" s="28"/>
      <c r="C71" s="29"/>
      <c r="D71" s="28"/>
      <c r="E71" s="28"/>
      <c r="F71" s="28"/>
      <c r="G71" s="28"/>
      <c r="H71" s="28"/>
      <c r="I71" s="28"/>
      <c r="J71" s="28"/>
      <c r="K71" s="28"/>
      <c r="L71" s="28"/>
      <c r="M71" s="26"/>
      <c r="N71" s="28"/>
      <c r="O71" s="28"/>
      <c r="P71" s="26"/>
      <c r="Q71" s="28"/>
      <c r="R71" s="28"/>
      <c r="S71" s="28"/>
      <c r="T71" s="28"/>
      <c r="U71" s="28"/>
      <c r="V71" s="28"/>
    </row>
    <row r="72" spans="2:22" s="24" customFormat="1" ht="20.100000000000001" customHeight="1" x14ac:dyDescent="0.3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6"/>
      <c r="N72" s="28"/>
      <c r="O72" s="28"/>
      <c r="P72" s="26"/>
      <c r="Q72" s="28"/>
      <c r="R72" s="28"/>
      <c r="S72" s="28"/>
      <c r="T72" s="28"/>
      <c r="U72" s="28"/>
      <c r="V72" s="28"/>
    </row>
    <row r="73" spans="2:22" s="24" customFormat="1" ht="20.100000000000001" customHeight="1" x14ac:dyDescent="0.3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6"/>
      <c r="N73" s="28"/>
      <c r="O73" s="28"/>
      <c r="P73" s="26"/>
      <c r="Q73" s="28"/>
      <c r="R73" s="28"/>
      <c r="S73" s="28"/>
      <c r="T73" s="28"/>
      <c r="U73" s="28"/>
      <c r="V73" s="28"/>
    </row>
    <row r="74" spans="2:22" s="24" customFormat="1" ht="20.100000000000001" customHeight="1" x14ac:dyDescent="0.3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6"/>
      <c r="N74" s="28"/>
      <c r="O74" s="28"/>
      <c r="P74" s="26"/>
      <c r="Q74" s="28"/>
      <c r="R74" s="28"/>
      <c r="S74" s="28"/>
      <c r="T74" s="28"/>
      <c r="U74" s="28"/>
      <c r="V74" s="28"/>
    </row>
    <row r="75" spans="2:22" s="24" customFormat="1" ht="20.100000000000001" customHeight="1" x14ac:dyDescent="0.3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6"/>
      <c r="N75" s="28"/>
      <c r="O75" s="28"/>
      <c r="P75" s="26"/>
      <c r="Q75" s="28"/>
      <c r="R75" s="28"/>
      <c r="S75" s="28"/>
      <c r="T75" s="28"/>
      <c r="U75" s="28"/>
      <c r="V75" s="28"/>
    </row>
    <row r="76" spans="2:22" s="24" customFormat="1" ht="20.100000000000001" customHeight="1" x14ac:dyDescent="0.3">
      <c r="B76" s="28"/>
      <c r="C76" s="29"/>
      <c r="D76" s="28"/>
      <c r="E76" s="28"/>
      <c r="F76" s="28"/>
      <c r="G76" s="28"/>
      <c r="H76" s="28"/>
      <c r="I76" s="28"/>
      <c r="J76" s="28"/>
      <c r="K76" s="28"/>
      <c r="L76" s="28"/>
      <c r="M76" s="26"/>
      <c r="N76" s="28"/>
      <c r="O76" s="28"/>
      <c r="P76" s="28"/>
      <c r="Q76" s="28"/>
      <c r="R76" s="28"/>
      <c r="S76" s="28"/>
      <c r="T76" s="28"/>
      <c r="U76" s="28"/>
      <c r="V76" s="28"/>
    </row>
    <row r="77" spans="2:22" s="24" customFormat="1" ht="20.100000000000001" customHeight="1" x14ac:dyDescent="0.3">
      <c r="B77" s="28"/>
      <c r="C77" s="29"/>
      <c r="D77" s="28"/>
      <c r="E77" s="28"/>
      <c r="F77" s="28"/>
      <c r="G77" s="28"/>
      <c r="H77" s="28"/>
      <c r="I77" s="28"/>
      <c r="J77" s="28"/>
      <c r="K77" s="28"/>
      <c r="L77" s="28"/>
      <c r="M77" s="26"/>
      <c r="N77" s="28"/>
      <c r="O77" s="28"/>
      <c r="P77" s="28"/>
      <c r="Q77" s="28"/>
      <c r="R77" s="28"/>
      <c r="S77" s="28"/>
      <c r="T77" s="28"/>
      <c r="U77" s="28"/>
      <c r="V77" s="28"/>
    </row>
    <row r="78" spans="2:22" s="24" customFormat="1" ht="20.100000000000001" customHeight="1" x14ac:dyDescent="0.3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6"/>
      <c r="N78" s="28"/>
      <c r="O78" s="28"/>
      <c r="P78" s="28"/>
      <c r="Q78" s="28"/>
      <c r="R78" s="28"/>
      <c r="S78" s="28"/>
      <c r="T78" s="28"/>
      <c r="U78" s="28"/>
      <c r="V78" s="28"/>
    </row>
    <row r="79" spans="2:22" s="24" customFormat="1" ht="20.100000000000001" customHeight="1" x14ac:dyDescent="0.3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6"/>
      <c r="N79" s="28"/>
      <c r="O79" s="28"/>
      <c r="P79" s="26"/>
      <c r="Q79" s="28"/>
      <c r="R79" s="28"/>
      <c r="S79" s="28"/>
      <c r="T79" s="28"/>
      <c r="U79" s="28"/>
      <c r="V79" s="28"/>
    </row>
    <row r="80" spans="2:22" s="24" customFormat="1" ht="20.100000000000001" customHeight="1" x14ac:dyDescent="0.3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6"/>
      <c r="N80" s="28"/>
      <c r="O80" s="28"/>
      <c r="P80" s="28"/>
      <c r="Q80" s="28"/>
      <c r="R80" s="28"/>
      <c r="S80" s="28"/>
      <c r="T80" s="28"/>
      <c r="U80" s="28"/>
      <c r="V80" s="28"/>
    </row>
    <row r="81" spans="2:22" s="24" customFormat="1" ht="20.100000000000001" customHeight="1" x14ac:dyDescent="0.3">
      <c r="B81" s="28"/>
      <c r="C81" s="29"/>
      <c r="D81" s="28"/>
      <c r="E81" s="28"/>
      <c r="F81" s="28"/>
      <c r="G81" s="28"/>
      <c r="H81" s="28"/>
      <c r="I81" s="28"/>
      <c r="J81" s="28"/>
      <c r="K81" s="28"/>
      <c r="L81" s="28"/>
      <c r="M81" s="26"/>
      <c r="N81" s="28"/>
      <c r="O81" s="28"/>
      <c r="P81" s="28"/>
      <c r="Q81" s="28"/>
      <c r="R81" s="28"/>
      <c r="S81" s="28"/>
      <c r="T81" s="28"/>
      <c r="U81" s="28"/>
      <c r="V81" s="28"/>
    </row>
    <row r="82" spans="2:22" s="24" customFormat="1" ht="20.100000000000001" customHeight="1" x14ac:dyDescent="0.3">
      <c r="B82" s="28"/>
      <c r="C82" s="29"/>
      <c r="D82" s="28"/>
      <c r="E82" s="28"/>
      <c r="F82" s="28"/>
      <c r="G82" s="28"/>
      <c r="H82" s="28"/>
      <c r="I82" s="28"/>
      <c r="J82" s="28"/>
      <c r="K82" s="28"/>
      <c r="L82" s="28"/>
      <c r="M82" s="26"/>
      <c r="N82" s="28"/>
      <c r="O82" s="28"/>
      <c r="P82" s="28"/>
      <c r="Q82" s="28"/>
      <c r="R82" s="28"/>
      <c r="S82" s="28"/>
      <c r="T82" s="28"/>
      <c r="U82" s="28"/>
      <c r="V82" s="28"/>
    </row>
    <row r="83" spans="2:22" s="24" customFormat="1" ht="20.100000000000001" customHeight="1" x14ac:dyDescent="0.3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6"/>
      <c r="N83" s="28"/>
      <c r="O83" s="28"/>
      <c r="P83" s="28"/>
      <c r="Q83" s="28"/>
      <c r="R83" s="28"/>
      <c r="S83" s="28"/>
      <c r="T83" s="28"/>
      <c r="U83" s="28"/>
      <c r="V83" s="28"/>
    </row>
    <row r="84" spans="2:22" s="24" customFormat="1" ht="20.100000000000001" customHeight="1" x14ac:dyDescent="0.3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6"/>
      <c r="N84" s="28"/>
      <c r="O84" s="28"/>
      <c r="P84" s="26"/>
      <c r="Q84" s="28"/>
      <c r="R84" s="28"/>
      <c r="S84" s="28"/>
      <c r="T84" s="28"/>
      <c r="U84" s="28"/>
      <c r="V84" s="28"/>
    </row>
    <row r="85" spans="2:22" s="24" customFormat="1" ht="20.100000000000001" customHeight="1" x14ac:dyDescent="0.3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6"/>
      <c r="N85" s="28"/>
      <c r="O85" s="28"/>
      <c r="P85" s="28"/>
      <c r="Q85" s="28"/>
      <c r="R85" s="28"/>
      <c r="S85" s="28"/>
      <c r="T85" s="28"/>
      <c r="U85" s="28"/>
      <c r="V85" s="28"/>
    </row>
    <row r="86" spans="2:22" s="24" customFormat="1" ht="20.100000000000001" customHeight="1" x14ac:dyDescent="0.3">
      <c r="B86" s="28"/>
      <c r="C86" s="29"/>
      <c r="D86" s="28"/>
      <c r="E86" s="28"/>
      <c r="F86" s="28"/>
      <c r="G86" s="28"/>
      <c r="H86" s="28"/>
      <c r="I86" s="28"/>
      <c r="J86" s="28"/>
      <c r="K86" s="28"/>
      <c r="L86" s="28"/>
      <c r="M86" s="26"/>
      <c r="N86" s="28"/>
      <c r="O86" s="28"/>
      <c r="P86" s="28"/>
      <c r="Q86" s="28"/>
      <c r="R86" s="28"/>
      <c r="S86" s="28"/>
      <c r="T86" s="28"/>
      <c r="U86" s="28"/>
      <c r="V86" s="28"/>
    </row>
    <row r="87" spans="2:22" s="24" customFormat="1" ht="20.100000000000001" customHeight="1" x14ac:dyDescent="0.3">
      <c r="B87" s="28"/>
      <c r="C87" s="29"/>
      <c r="D87" s="28"/>
      <c r="E87" s="28"/>
      <c r="F87" s="28"/>
      <c r="G87" s="28"/>
      <c r="H87" s="28"/>
      <c r="I87" s="28"/>
      <c r="J87" s="28"/>
      <c r="K87" s="28"/>
      <c r="L87" s="28"/>
      <c r="M87" s="26"/>
      <c r="N87" s="28"/>
      <c r="O87" s="28"/>
      <c r="P87" s="28"/>
      <c r="Q87" s="28"/>
      <c r="R87" s="28"/>
      <c r="S87" s="28"/>
      <c r="T87" s="28"/>
      <c r="U87" s="28"/>
      <c r="V87" s="28"/>
    </row>
    <row r="88" spans="2:22" s="24" customFormat="1" ht="20.100000000000001" customHeight="1" x14ac:dyDescent="0.3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6"/>
      <c r="N88" s="28"/>
      <c r="O88" s="28"/>
      <c r="P88" s="28"/>
      <c r="Q88" s="28"/>
      <c r="R88" s="28"/>
      <c r="S88" s="28"/>
      <c r="T88" s="28"/>
      <c r="U88" s="28"/>
      <c r="V88" s="28"/>
    </row>
    <row r="89" spans="2:22" s="24" customFormat="1" ht="20.100000000000001" customHeight="1" x14ac:dyDescent="0.3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6"/>
      <c r="N89" s="28"/>
      <c r="O89" s="28"/>
      <c r="P89" s="26"/>
      <c r="Q89" s="28"/>
      <c r="R89" s="28"/>
      <c r="S89" s="28"/>
      <c r="T89" s="28"/>
      <c r="U89" s="28"/>
      <c r="V89" s="28"/>
    </row>
    <row r="90" spans="2:22" s="24" customFormat="1" ht="20.100000000000001" customHeight="1" x14ac:dyDescent="0.3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6"/>
      <c r="N90" s="28"/>
      <c r="O90" s="28"/>
      <c r="P90" s="28"/>
      <c r="Q90" s="28"/>
      <c r="R90" s="28"/>
      <c r="S90" s="28"/>
      <c r="T90" s="28"/>
      <c r="U90" s="28"/>
      <c r="V90" s="28"/>
    </row>
    <row r="91" spans="2:22" s="24" customFormat="1" ht="20.100000000000001" customHeight="1" x14ac:dyDescent="0.3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6"/>
      <c r="N91" s="28"/>
      <c r="O91" s="28"/>
      <c r="P91" s="28"/>
      <c r="Q91" s="28"/>
      <c r="R91" s="28"/>
      <c r="S91" s="28"/>
      <c r="T91" s="28"/>
      <c r="U91" s="28"/>
      <c r="V91" s="28"/>
    </row>
    <row r="92" spans="2:22" s="24" customFormat="1" ht="20.100000000000001" customHeight="1" x14ac:dyDescent="0.3">
      <c r="B92" s="28"/>
      <c r="C92" s="28"/>
      <c r="D92" s="28"/>
      <c r="E92" s="29"/>
      <c r="F92" s="29"/>
      <c r="G92" s="29"/>
      <c r="H92" s="29"/>
      <c r="I92" s="28"/>
      <c r="J92" s="28"/>
      <c r="K92" s="28"/>
      <c r="L92" s="28"/>
      <c r="M92" s="26"/>
      <c r="N92" s="28"/>
      <c r="O92" s="28"/>
      <c r="P92" s="28"/>
      <c r="Q92" s="28"/>
      <c r="R92" s="28"/>
      <c r="S92" s="28"/>
      <c r="T92" s="28"/>
      <c r="U92" s="28"/>
      <c r="V92" s="28"/>
    </row>
    <row r="93" spans="2:22" s="24" customFormat="1" ht="20.100000000000001" customHeight="1" x14ac:dyDescent="0.3">
      <c r="B93" s="28"/>
      <c r="C93" s="28"/>
      <c r="D93" s="28"/>
      <c r="E93" s="29"/>
      <c r="F93" s="29"/>
      <c r="G93" s="29"/>
      <c r="H93" s="47"/>
      <c r="I93" s="28"/>
      <c r="J93" s="28"/>
      <c r="K93" s="28"/>
      <c r="L93" s="28"/>
      <c r="M93" s="26"/>
      <c r="N93" s="28"/>
      <c r="O93" s="28"/>
      <c r="P93" s="28"/>
      <c r="Q93" s="28"/>
      <c r="R93" s="28"/>
      <c r="S93" s="28"/>
      <c r="T93" s="28"/>
      <c r="U93" s="28"/>
      <c r="V93" s="28"/>
    </row>
    <row r="94" spans="2:22" s="48" customFormat="1" ht="20.100000000000001" customHeight="1" x14ac:dyDescent="0.25">
      <c r="B94" s="49"/>
      <c r="C94" s="49"/>
      <c r="D94" s="49"/>
      <c r="E94" s="50"/>
      <c r="F94" s="50"/>
      <c r="G94" s="50"/>
      <c r="H94" s="51"/>
      <c r="I94" s="49"/>
      <c r="J94" s="49"/>
      <c r="K94" s="49"/>
      <c r="L94" s="49"/>
      <c r="M94" s="23"/>
      <c r="N94" s="49"/>
      <c r="O94" s="49"/>
      <c r="P94" s="49"/>
      <c r="Q94" s="49"/>
      <c r="R94" s="49"/>
      <c r="S94" s="49"/>
      <c r="T94" s="49"/>
      <c r="U94" s="49"/>
      <c r="V94" s="49"/>
    </row>
    <row r="95" spans="2:22" s="48" customFormat="1" ht="20.100000000000001" customHeight="1" x14ac:dyDescent="0.25">
      <c r="B95" s="49"/>
      <c r="C95" s="49"/>
      <c r="D95" s="49"/>
      <c r="E95" s="50"/>
      <c r="F95" s="52"/>
      <c r="G95" s="52"/>
      <c r="H95" s="53"/>
      <c r="I95" s="49"/>
      <c r="J95" s="49"/>
      <c r="K95" s="49"/>
      <c r="L95" s="49"/>
      <c r="M95" s="23"/>
      <c r="N95" s="49"/>
      <c r="O95" s="49"/>
      <c r="P95" s="49"/>
      <c r="Q95" s="49"/>
      <c r="R95" s="49"/>
      <c r="S95" s="49"/>
      <c r="T95" s="49"/>
      <c r="U95" s="49"/>
      <c r="V95" s="49"/>
    </row>
    <row r="96" spans="2:22" s="48" customFormat="1" ht="20.100000000000001" customHeight="1" x14ac:dyDescent="0.25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23"/>
      <c r="N96" s="49"/>
      <c r="O96" s="49"/>
      <c r="P96" s="49"/>
      <c r="Q96" s="49"/>
      <c r="R96" s="49"/>
      <c r="S96" s="49"/>
      <c r="T96" s="49"/>
      <c r="U96" s="49"/>
      <c r="V96" s="49"/>
    </row>
    <row r="97" spans="2:22" s="48" customFormat="1" ht="20.100000000000001" customHeight="1" x14ac:dyDescent="0.25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23"/>
      <c r="N97" s="49"/>
      <c r="O97" s="49"/>
      <c r="P97" s="49"/>
      <c r="Q97" s="49"/>
      <c r="R97" s="49"/>
      <c r="S97" s="49"/>
      <c r="T97" s="49"/>
      <c r="U97" s="49"/>
      <c r="V97" s="49"/>
    </row>
    <row r="98" spans="2:22" s="48" customFormat="1" ht="20.100000000000001" customHeight="1" x14ac:dyDescent="0.25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23"/>
      <c r="N98" s="49"/>
      <c r="O98" s="49"/>
      <c r="P98" s="49"/>
      <c r="Q98" s="49"/>
      <c r="R98" s="49"/>
      <c r="S98" s="49"/>
      <c r="T98" s="49"/>
      <c r="U98" s="49"/>
      <c r="V98" s="49"/>
    </row>
    <row r="99" spans="2:22" s="48" customFormat="1" ht="20.100000000000001" customHeight="1" x14ac:dyDescent="0.25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23"/>
      <c r="N99" s="49"/>
      <c r="O99" s="49"/>
      <c r="P99" s="49"/>
      <c r="Q99" s="49"/>
      <c r="R99" s="49"/>
      <c r="S99" s="49"/>
      <c r="T99" s="49"/>
      <c r="U99" s="49"/>
      <c r="V99" s="49"/>
    </row>
    <row r="100" spans="2:22" s="48" customFormat="1" ht="20.100000000000001" customHeight="1" x14ac:dyDescent="0.25"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23"/>
      <c r="N100" s="49"/>
      <c r="O100" s="49"/>
      <c r="P100" s="49"/>
      <c r="Q100" s="49"/>
      <c r="R100" s="49"/>
      <c r="S100" s="49"/>
      <c r="T100" s="49"/>
      <c r="U100" s="49"/>
      <c r="V100" s="49"/>
    </row>
    <row r="101" spans="2:22" s="48" customFormat="1" ht="20.100000000000001" customHeight="1" x14ac:dyDescent="0.25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23"/>
      <c r="N101" s="49"/>
      <c r="O101" s="49"/>
      <c r="P101" s="49"/>
      <c r="Q101" s="49"/>
      <c r="R101" s="49"/>
      <c r="S101" s="49"/>
      <c r="T101" s="49"/>
      <c r="U101" s="49"/>
      <c r="V101" s="49"/>
    </row>
    <row r="102" spans="2:22" ht="20.100000000000001" customHeight="1" x14ac:dyDescent="0.25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</row>
    <row r="103" spans="2:22" ht="20.100000000000001" customHeight="1" x14ac:dyDescent="0.25"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</row>
    <row r="104" spans="2:22" ht="20.100000000000001" customHeight="1" x14ac:dyDescent="0.25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</row>
    <row r="105" spans="2:22" ht="20.100000000000001" customHeight="1" x14ac:dyDescent="0.25"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</row>
    <row r="106" spans="2:22" ht="20.100000000000001" customHeight="1" x14ac:dyDescent="0.25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</row>
    <row r="107" spans="2:22" ht="20.100000000000001" customHeight="1" x14ac:dyDescent="0.25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</row>
    <row r="108" spans="2:22" ht="20.100000000000001" customHeight="1" x14ac:dyDescent="0.25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</row>
    <row r="109" spans="2:22" ht="20.100000000000001" customHeight="1" x14ac:dyDescent="0.25"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</row>
    <row r="110" spans="2:22" ht="20.100000000000001" customHeight="1" x14ac:dyDescent="0.25"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</row>
    <row r="111" spans="2:22" ht="20.100000000000001" customHeight="1" x14ac:dyDescent="0.25"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</row>
    <row r="112" spans="2:22" ht="20.100000000000001" customHeight="1" x14ac:dyDescent="0.25"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</row>
  </sheetData>
  <sheetProtection password="C738" sheet="1" objects="1" scenarios="1"/>
  <mergeCells count="40">
    <mergeCell ref="E42:H42"/>
    <mergeCell ref="I42:J42"/>
    <mergeCell ref="E43:H43"/>
    <mergeCell ref="I43:J43"/>
    <mergeCell ref="C49:F49"/>
    <mergeCell ref="F31:G31"/>
    <mergeCell ref="L31:M31"/>
    <mergeCell ref="E33:G33"/>
    <mergeCell ref="E40:H40"/>
    <mergeCell ref="I40:J40"/>
    <mergeCell ref="E41:H41"/>
    <mergeCell ref="I41:J41"/>
    <mergeCell ref="F28:G28"/>
    <mergeCell ref="L28:M28"/>
    <mergeCell ref="F29:G29"/>
    <mergeCell ref="L29:M29"/>
    <mergeCell ref="F30:G30"/>
    <mergeCell ref="L30:M30"/>
    <mergeCell ref="E23:F23"/>
    <mergeCell ref="H23:I23"/>
    <mergeCell ref="K23:L23"/>
    <mergeCell ref="N23:O23"/>
    <mergeCell ref="E27:G27"/>
    <mergeCell ref="L27:M27"/>
    <mergeCell ref="N19:O19"/>
    <mergeCell ref="E20:F20"/>
    <mergeCell ref="H20:I20"/>
    <mergeCell ref="K20:L20"/>
    <mergeCell ref="N20:O20"/>
    <mergeCell ref="E22:F22"/>
    <mergeCell ref="H22:I22"/>
    <mergeCell ref="K22:L22"/>
    <mergeCell ref="N22:O22"/>
    <mergeCell ref="E2:K2"/>
    <mergeCell ref="E5:L5"/>
    <mergeCell ref="E9:L9"/>
    <mergeCell ref="E17:L17"/>
    <mergeCell ref="E19:F19"/>
    <mergeCell ref="H19:I19"/>
    <mergeCell ref="K19:L1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úvod</vt:lpstr>
      <vt:lpstr>vkladanie funkcií</vt:lpstr>
      <vt:lpstr>test bez uzamnkutia funkcií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Moje testyExcel2007</dc:title>
  <dc:subject>Matematika-inf.</dc:subject>
  <dc:creator>Mgr.Zita  Zádoriová</dc:creator>
  <cp:lastModifiedBy>lenovo_ntb</cp:lastModifiedBy>
  <dcterms:created xsi:type="dcterms:W3CDTF">2009-12-02T15:09:43Z</dcterms:created>
  <dcterms:modified xsi:type="dcterms:W3CDTF">2015-04-08T18:44:07Z</dcterms:modified>
</cp:coreProperties>
</file>